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space\WorkBenchV2\Main\Common\Hardware\WaterMeter\Genesis\GenesisCore\"/>
    </mc:Choice>
  </mc:AlternateContent>
  <bookViews>
    <workbookView xWindow="240" yWindow="90" windowWidth="27315" windowHeight="11820"/>
  </bookViews>
  <sheets>
    <sheet name="Tabelle1" sheetId="1" r:id="rId1"/>
    <sheet name="Tabelle2" sheetId="2" r:id="rId2"/>
    <sheet name="Tabelle3" sheetId="3" r:id="rId3"/>
  </sheets>
  <calcPr calcId="152511"/>
</workbook>
</file>

<file path=xl/calcChain.xml><?xml version="1.0" encoding="utf-8"?>
<calcChain xmlns="http://schemas.openxmlformats.org/spreadsheetml/2006/main">
  <c r="O8" i="1" l="1"/>
  <c r="S11" i="1" s="1"/>
  <c r="S12" i="1" s="1"/>
  <c r="V12" i="1" s="1"/>
  <c r="G11" i="1"/>
  <c r="G12" i="1" s="1"/>
  <c r="A11" i="1"/>
  <c r="A12" i="1" s="1"/>
  <c r="B12" i="1" s="1"/>
  <c r="C12" i="1" s="1"/>
  <c r="E12" i="1" s="1"/>
  <c r="G13" i="1" l="1"/>
  <c r="J12" i="1"/>
  <c r="S36" i="1"/>
  <c r="D12" i="1"/>
  <c r="S16" i="1"/>
  <c r="S26" i="1"/>
  <c r="M11" i="1"/>
  <c r="M12" i="1" s="1"/>
  <c r="T12" i="1"/>
  <c r="U12" i="1" s="1"/>
  <c r="W12" i="1" s="1"/>
  <c r="B11" i="1"/>
  <c r="C11" i="1" s="1"/>
  <c r="H12" i="1"/>
  <c r="I12" i="1" s="1"/>
  <c r="K12" i="1" s="1"/>
  <c r="N12" i="1"/>
  <c r="O12" i="1" s="1"/>
  <c r="Q12" i="1" s="1"/>
  <c r="A13" i="1"/>
  <c r="H13" i="1"/>
  <c r="I13" i="1" s="1"/>
  <c r="S13" i="1"/>
  <c r="V13" i="1" s="1"/>
  <c r="K13" i="1" l="1"/>
  <c r="B13" i="1"/>
  <c r="C13" i="1" s="1"/>
  <c r="E13" i="1" s="1"/>
  <c r="D13" i="1"/>
  <c r="M13" i="1"/>
  <c r="P13" i="1" s="1"/>
  <c r="P12" i="1"/>
  <c r="G14" i="1"/>
  <c r="J13" i="1"/>
  <c r="T11" i="1"/>
  <c r="U11" i="1" s="1"/>
  <c r="H11" i="1"/>
  <c r="I11" i="1" s="1"/>
  <c r="N11" i="1"/>
  <c r="O11" i="1" s="1"/>
  <c r="N13" i="1"/>
  <c r="O13" i="1" s="1"/>
  <c r="Q13" i="1" s="1"/>
  <c r="A14" i="1"/>
  <c r="D14" i="1" s="1"/>
  <c r="S14" i="1"/>
  <c r="V14" i="1" s="1"/>
  <c r="T13" i="1"/>
  <c r="U13" i="1" s="1"/>
  <c r="W13" i="1" s="1"/>
  <c r="M14" i="1" l="1"/>
  <c r="P14" i="1" s="1"/>
  <c r="G15" i="1"/>
  <c r="J14" i="1"/>
  <c r="H14" i="1"/>
  <c r="I14" i="1" s="1"/>
  <c r="K14" i="1" s="1"/>
  <c r="M15" i="1"/>
  <c r="N14" i="1"/>
  <c r="O14" i="1" s="1"/>
  <c r="Q14" i="1" s="1"/>
  <c r="A15" i="1"/>
  <c r="D15" i="1" s="1"/>
  <c r="B14" i="1"/>
  <c r="C14" i="1" s="1"/>
  <c r="E14" i="1" s="1"/>
  <c r="S15" i="1"/>
  <c r="T14" i="1"/>
  <c r="U14" i="1" s="1"/>
  <c r="W14" i="1" s="1"/>
  <c r="G16" i="1" l="1"/>
  <c r="J15" i="1"/>
  <c r="H15" i="1"/>
  <c r="I15" i="1" s="1"/>
  <c r="K15" i="1" s="1"/>
  <c r="V15" i="1"/>
  <c r="V16" i="1"/>
  <c r="P16" i="1"/>
  <c r="P15" i="1"/>
  <c r="A16" i="1"/>
  <c r="D16" i="1" s="1"/>
  <c r="B15" i="1"/>
  <c r="C15" i="1" s="1"/>
  <c r="E15" i="1" s="1"/>
  <c r="M17" i="1"/>
  <c r="P17" i="1" s="1"/>
  <c r="N15" i="1"/>
  <c r="O15" i="1" s="1"/>
  <c r="Q15" i="1" s="1"/>
  <c r="N16" i="1"/>
  <c r="O16" i="1" s="1"/>
  <c r="S17" i="1"/>
  <c r="V17" i="1" s="1"/>
  <c r="T16" i="1"/>
  <c r="U16" i="1" s="1"/>
  <c r="T15" i="1"/>
  <c r="U15" i="1" s="1"/>
  <c r="W15" i="1" s="1"/>
  <c r="Q16" i="1" l="1"/>
  <c r="W16" i="1"/>
  <c r="G17" i="1"/>
  <c r="J16" i="1"/>
  <c r="H16" i="1"/>
  <c r="I16" i="1" s="1"/>
  <c r="K16" i="1" s="1"/>
  <c r="A17" i="1"/>
  <c r="D17" i="1" s="1"/>
  <c r="B16" i="1"/>
  <c r="C16" i="1" s="1"/>
  <c r="E16" i="1" s="1"/>
  <c r="M18" i="1"/>
  <c r="P18" i="1" s="1"/>
  <c r="N17" i="1"/>
  <c r="O17" i="1" s="1"/>
  <c r="S18" i="1"/>
  <c r="V18" i="1" s="1"/>
  <c r="T17" i="1"/>
  <c r="U17" i="1" s="1"/>
  <c r="Q17" i="1" l="1"/>
  <c r="W17" i="1"/>
  <c r="G18" i="1"/>
  <c r="J17" i="1"/>
  <c r="H17" i="1"/>
  <c r="I17" i="1" s="1"/>
  <c r="K17" i="1" s="1"/>
  <c r="A18" i="1"/>
  <c r="D18" i="1" s="1"/>
  <c r="B17" i="1"/>
  <c r="C17" i="1" s="1"/>
  <c r="E17" i="1" s="1"/>
  <c r="M19" i="1"/>
  <c r="P19" i="1" s="1"/>
  <c r="N18" i="1"/>
  <c r="O18" i="1" s="1"/>
  <c r="Q18" i="1" s="1"/>
  <c r="S19" i="1"/>
  <c r="V19" i="1" s="1"/>
  <c r="T18" i="1"/>
  <c r="U18" i="1" s="1"/>
  <c r="W18" i="1" s="1"/>
  <c r="G19" i="1" l="1"/>
  <c r="J18" i="1"/>
  <c r="H18" i="1"/>
  <c r="I18" i="1" s="1"/>
  <c r="K18" i="1" s="1"/>
  <c r="M20" i="1"/>
  <c r="P20" i="1" s="1"/>
  <c r="N19" i="1"/>
  <c r="O19" i="1" s="1"/>
  <c r="Q19" i="1" s="1"/>
  <c r="A19" i="1"/>
  <c r="D19" i="1" s="1"/>
  <c r="B18" i="1"/>
  <c r="C18" i="1" s="1"/>
  <c r="E18" i="1" s="1"/>
  <c r="S20" i="1"/>
  <c r="V20" i="1" s="1"/>
  <c r="T19" i="1"/>
  <c r="U19" i="1" s="1"/>
  <c r="W19" i="1" s="1"/>
  <c r="G20" i="1" l="1"/>
  <c r="J19" i="1"/>
  <c r="H19" i="1"/>
  <c r="I19" i="1" s="1"/>
  <c r="K19" i="1" s="1"/>
  <c r="M21" i="1"/>
  <c r="P21" i="1" s="1"/>
  <c r="N20" i="1"/>
  <c r="O20" i="1" s="1"/>
  <c r="Q20" i="1" s="1"/>
  <c r="A20" i="1"/>
  <c r="D20" i="1" s="1"/>
  <c r="B19" i="1"/>
  <c r="C19" i="1" s="1"/>
  <c r="E19" i="1" s="1"/>
  <c r="S21" i="1"/>
  <c r="V21" i="1" s="1"/>
  <c r="T20" i="1"/>
  <c r="U20" i="1" s="1"/>
  <c r="W20" i="1" s="1"/>
  <c r="G21" i="1" l="1"/>
  <c r="J20" i="1"/>
  <c r="H20" i="1"/>
  <c r="I20" i="1" s="1"/>
  <c r="K20" i="1" s="1"/>
  <c r="M22" i="1"/>
  <c r="P22" i="1" s="1"/>
  <c r="N21" i="1"/>
  <c r="O21" i="1" s="1"/>
  <c r="Q21" i="1" s="1"/>
  <c r="A21" i="1"/>
  <c r="D21" i="1" s="1"/>
  <c r="B20" i="1"/>
  <c r="C20" i="1" s="1"/>
  <c r="E20" i="1" s="1"/>
  <c r="S22" i="1"/>
  <c r="V22" i="1" s="1"/>
  <c r="T21" i="1"/>
  <c r="U21" i="1" s="1"/>
  <c r="W21" i="1" s="1"/>
  <c r="G22" i="1" l="1"/>
  <c r="J21" i="1"/>
  <c r="H21" i="1"/>
  <c r="I21" i="1" s="1"/>
  <c r="K21" i="1" s="1"/>
  <c r="M23" i="1"/>
  <c r="P23" i="1" s="1"/>
  <c r="N22" i="1"/>
  <c r="O22" i="1" s="1"/>
  <c r="Q22" i="1" s="1"/>
  <c r="A22" i="1"/>
  <c r="D22" i="1" s="1"/>
  <c r="B21" i="1"/>
  <c r="C21" i="1" s="1"/>
  <c r="E21" i="1" s="1"/>
  <c r="S23" i="1"/>
  <c r="V23" i="1" s="1"/>
  <c r="T22" i="1"/>
  <c r="U22" i="1" s="1"/>
  <c r="W22" i="1" s="1"/>
  <c r="G23" i="1" l="1"/>
  <c r="J22" i="1"/>
  <c r="H22" i="1"/>
  <c r="I22" i="1" s="1"/>
  <c r="K22" i="1" s="1"/>
  <c r="M24" i="1"/>
  <c r="P24" i="1" s="1"/>
  <c r="N23" i="1"/>
  <c r="O23" i="1" s="1"/>
  <c r="Q23" i="1" s="1"/>
  <c r="A23" i="1"/>
  <c r="D23" i="1" s="1"/>
  <c r="B22" i="1"/>
  <c r="C22" i="1" s="1"/>
  <c r="E22" i="1" s="1"/>
  <c r="S24" i="1"/>
  <c r="V24" i="1" s="1"/>
  <c r="T23" i="1"/>
  <c r="U23" i="1" s="1"/>
  <c r="W23" i="1" s="1"/>
  <c r="G24" i="1" l="1"/>
  <c r="J23" i="1"/>
  <c r="H23" i="1"/>
  <c r="I23" i="1" s="1"/>
  <c r="K23" i="1" s="1"/>
  <c r="M25" i="1"/>
  <c r="N24" i="1"/>
  <c r="O24" i="1" s="1"/>
  <c r="Q24" i="1" s="1"/>
  <c r="A24" i="1"/>
  <c r="D24" i="1" s="1"/>
  <c r="B23" i="1"/>
  <c r="C23" i="1" s="1"/>
  <c r="E23" i="1" s="1"/>
  <c r="S25" i="1"/>
  <c r="T24" i="1"/>
  <c r="U24" i="1" s="1"/>
  <c r="W24" i="1" s="1"/>
  <c r="G25" i="1" l="1"/>
  <c r="J24" i="1"/>
  <c r="H24" i="1"/>
  <c r="I24" i="1" s="1"/>
  <c r="K24" i="1" s="1"/>
  <c r="V25" i="1"/>
  <c r="V26" i="1"/>
  <c r="P26" i="1"/>
  <c r="P25" i="1"/>
  <c r="A25" i="1"/>
  <c r="B24" i="1"/>
  <c r="C24" i="1" s="1"/>
  <c r="E24" i="1" s="1"/>
  <c r="M27" i="1"/>
  <c r="P27" i="1" s="1"/>
  <c r="N26" i="1"/>
  <c r="O26" i="1" s="1"/>
  <c r="N25" i="1"/>
  <c r="O25" i="1" s="1"/>
  <c r="Q25" i="1" s="1"/>
  <c r="S27" i="1"/>
  <c r="V27" i="1" s="1"/>
  <c r="T25" i="1"/>
  <c r="U25" i="1" s="1"/>
  <c r="W25" i="1" s="1"/>
  <c r="T26" i="1"/>
  <c r="U26" i="1" s="1"/>
  <c r="D26" i="1" l="1"/>
  <c r="D25" i="1"/>
  <c r="G27" i="1"/>
  <c r="J26" i="1"/>
  <c r="J25" i="1"/>
  <c r="H26" i="1"/>
  <c r="I26" i="1" s="1"/>
  <c r="H25" i="1"/>
  <c r="I25" i="1" s="1"/>
  <c r="K25" i="1" s="1"/>
  <c r="W26" i="1"/>
  <c r="Q26" i="1"/>
  <c r="A27" i="1"/>
  <c r="D27" i="1" s="1"/>
  <c r="B25" i="1"/>
  <c r="C25" i="1" s="1"/>
  <c r="E25" i="1" s="1"/>
  <c r="B26" i="1"/>
  <c r="C26" i="1" s="1"/>
  <c r="M28" i="1"/>
  <c r="P28" i="1" s="1"/>
  <c r="N27" i="1"/>
  <c r="O27" i="1" s="1"/>
  <c r="S28" i="1"/>
  <c r="V28" i="1" s="1"/>
  <c r="T27" i="1"/>
  <c r="U27" i="1" s="1"/>
  <c r="E26" i="1" l="1"/>
  <c r="K26" i="1"/>
  <c r="Q27" i="1"/>
  <c r="Q28" i="1" s="1"/>
  <c r="G28" i="1"/>
  <c r="J27" i="1"/>
  <c r="H27" i="1"/>
  <c r="I27" i="1" s="1"/>
  <c r="W27" i="1"/>
  <c r="M29" i="1"/>
  <c r="P29" i="1" s="1"/>
  <c r="N28" i="1"/>
  <c r="O28" i="1" s="1"/>
  <c r="A28" i="1"/>
  <c r="D28" i="1" s="1"/>
  <c r="B27" i="1"/>
  <c r="C27" i="1" s="1"/>
  <c r="E27" i="1" s="1"/>
  <c r="S29" i="1"/>
  <c r="V29" i="1" s="1"/>
  <c r="T28" i="1"/>
  <c r="U28" i="1" s="1"/>
  <c r="K27" i="1" l="1"/>
  <c r="K28" i="1" s="1"/>
  <c r="G29" i="1"/>
  <c r="J28" i="1"/>
  <c r="H28" i="1"/>
  <c r="I28" i="1" s="1"/>
  <c r="W28" i="1"/>
  <c r="A29" i="1"/>
  <c r="D29" i="1" s="1"/>
  <c r="B28" i="1"/>
  <c r="C28" i="1" s="1"/>
  <c r="E28" i="1" s="1"/>
  <c r="M30" i="1"/>
  <c r="P30" i="1" s="1"/>
  <c r="N29" i="1"/>
  <c r="O29" i="1" s="1"/>
  <c r="Q29" i="1" s="1"/>
  <c r="S30" i="1"/>
  <c r="V30" i="1" s="1"/>
  <c r="T29" i="1"/>
  <c r="U29" i="1" s="1"/>
  <c r="Q30" i="1" l="1"/>
  <c r="G30" i="1"/>
  <c r="J29" i="1"/>
  <c r="H29" i="1"/>
  <c r="I29" i="1" s="1"/>
  <c r="K29" i="1"/>
  <c r="W29" i="1"/>
  <c r="M31" i="1"/>
  <c r="P31" i="1" s="1"/>
  <c r="N30" i="1"/>
  <c r="O30" i="1" s="1"/>
  <c r="A30" i="1"/>
  <c r="D30" i="1" s="1"/>
  <c r="B29" i="1"/>
  <c r="C29" i="1" s="1"/>
  <c r="E29" i="1" s="1"/>
  <c r="S31" i="1"/>
  <c r="V31" i="1" s="1"/>
  <c r="T30" i="1"/>
  <c r="U30" i="1" s="1"/>
  <c r="G31" i="1" l="1"/>
  <c r="J30" i="1"/>
  <c r="H30" i="1"/>
  <c r="I30" i="1" s="1"/>
  <c r="K30" i="1" s="1"/>
  <c r="W30" i="1"/>
  <c r="M32" i="1"/>
  <c r="P32" i="1" s="1"/>
  <c r="N31" i="1"/>
  <c r="O31" i="1" s="1"/>
  <c r="Q31" i="1" s="1"/>
  <c r="A31" i="1"/>
  <c r="D31" i="1" s="1"/>
  <c r="B30" i="1"/>
  <c r="C30" i="1" s="1"/>
  <c r="E30" i="1" s="1"/>
  <c r="S32" i="1"/>
  <c r="V32" i="1" s="1"/>
  <c r="T31" i="1"/>
  <c r="U31" i="1" s="1"/>
  <c r="G32" i="1" l="1"/>
  <c r="J31" i="1"/>
  <c r="H31" i="1"/>
  <c r="I31" i="1" s="1"/>
  <c r="K31" i="1" s="1"/>
  <c r="W31" i="1"/>
  <c r="M33" i="1"/>
  <c r="P33" i="1" s="1"/>
  <c r="N32" i="1"/>
  <c r="O32" i="1" s="1"/>
  <c r="Q32" i="1" s="1"/>
  <c r="A32" i="1"/>
  <c r="D32" i="1" s="1"/>
  <c r="B31" i="1"/>
  <c r="C31" i="1" s="1"/>
  <c r="E31" i="1" s="1"/>
  <c r="S33" i="1"/>
  <c r="V33" i="1" s="1"/>
  <c r="T32" i="1"/>
  <c r="U32" i="1" s="1"/>
  <c r="W32" i="1" l="1"/>
  <c r="Q33" i="1"/>
  <c r="J32" i="1"/>
  <c r="G33" i="1"/>
  <c r="H32" i="1"/>
  <c r="I32" i="1" s="1"/>
  <c r="K32" i="1" s="1"/>
  <c r="W33" i="1"/>
  <c r="M34" i="1"/>
  <c r="P34" i="1" s="1"/>
  <c r="N33" i="1"/>
  <c r="O33" i="1" s="1"/>
  <c r="A33" i="1"/>
  <c r="D33" i="1" s="1"/>
  <c r="B32" i="1"/>
  <c r="C32" i="1" s="1"/>
  <c r="E32" i="1" s="1"/>
  <c r="S34" i="1"/>
  <c r="V34" i="1" s="1"/>
  <c r="T33" i="1"/>
  <c r="U33" i="1" s="1"/>
  <c r="G34" i="1" l="1"/>
  <c r="J33" i="1"/>
  <c r="H33" i="1"/>
  <c r="I33" i="1" s="1"/>
  <c r="K33" i="1" s="1"/>
  <c r="M35" i="1"/>
  <c r="N34" i="1"/>
  <c r="O34" i="1" s="1"/>
  <c r="Q34" i="1" s="1"/>
  <c r="A34" i="1"/>
  <c r="D34" i="1" s="1"/>
  <c r="B33" i="1"/>
  <c r="C33" i="1" s="1"/>
  <c r="E33" i="1" s="1"/>
  <c r="S35" i="1"/>
  <c r="T34" i="1"/>
  <c r="U34" i="1" s="1"/>
  <c r="W34" i="1" s="1"/>
  <c r="P36" i="1" l="1"/>
  <c r="P35" i="1"/>
  <c r="G35" i="1"/>
  <c r="J34" i="1"/>
  <c r="H34" i="1"/>
  <c r="I34" i="1" s="1"/>
  <c r="K34" i="1" s="1"/>
  <c r="V35" i="1"/>
  <c r="V36" i="1"/>
  <c r="M37" i="1"/>
  <c r="P37" i="1" s="1"/>
  <c r="N35" i="1"/>
  <c r="O35" i="1" s="1"/>
  <c r="Q35" i="1" s="1"/>
  <c r="N36" i="1"/>
  <c r="O36" i="1" s="1"/>
  <c r="A35" i="1"/>
  <c r="B34" i="1"/>
  <c r="C34" i="1" s="1"/>
  <c r="E34" i="1" s="1"/>
  <c r="S37" i="1"/>
  <c r="V37" i="1" s="1"/>
  <c r="T36" i="1"/>
  <c r="U36" i="1" s="1"/>
  <c r="T35" i="1"/>
  <c r="U35" i="1" s="1"/>
  <c r="W35" i="1" s="1"/>
  <c r="Q36" i="1" l="1"/>
  <c r="D36" i="1"/>
  <c r="D35" i="1"/>
  <c r="G37" i="1"/>
  <c r="J36" i="1"/>
  <c r="J35" i="1"/>
  <c r="H36" i="1"/>
  <c r="I36" i="1" s="1"/>
  <c r="H35" i="1"/>
  <c r="I35" i="1" s="1"/>
  <c r="K35" i="1" s="1"/>
  <c r="W36" i="1"/>
  <c r="M38" i="1"/>
  <c r="P38" i="1" s="1"/>
  <c r="N37" i="1"/>
  <c r="O37" i="1" s="1"/>
  <c r="Q37" i="1" s="1"/>
  <c r="A37" i="1"/>
  <c r="D37" i="1" s="1"/>
  <c r="B35" i="1"/>
  <c r="C35" i="1" s="1"/>
  <c r="E35" i="1" s="1"/>
  <c r="B36" i="1"/>
  <c r="C36" i="1" s="1"/>
  <c r="S38" i="1"/>
  <c r="V38" i="1" s="1"/>
  <c r="T37" i="1"/>
  <c r="U37" i="1" s="1"/>
  <c r="E36" i="1" l="1"/>
  <c r="K36" i="1"/>
  <c r="K37" i="1" s="1"/>
  <c r="G38" i="1"/>
  <c r="J37" i="1"/>
  <c r="H37" i="1"/>
  <c r="I37" i="1" s="1"/>
  <c r="W37" i="1"/>
  <c r="M39" i="1"/>
  <c r="P39" i="1" s="1"/>
  <c r="N38" i="1"/>
  <c r="O38" i="1" s="1"/>
  <c r="Q38" i="1" s="1"/>
  <c r="A38" i="1"/>
  <c r="D38" i="1" s="1"/>
  <c r="B37" i="1"/>
  <c r="C37" i="1" s="1"/>
  <c r="E37" i="1" s="1"/>
  <c r="S39" i="1"/>
  <c r="V39" i="1" s="1"/>
  <c r="T38" i="1"/>
  <c r="U38" i="1" s="1"/>
  <c r="G39" i="1" l="1"/>
  <c r="J38" i="1"/>
  <c r="H38" i="1"/>
  <c r="I38" i="1" s="1"/>
  <c r="K38" i="1" s="1"/>
  <c r="W38" i="1"/>
  <c r="M40" i="1"/>
  <c r="P40" i="1" s="1"/>
  <c r="N39" i="1"/>
  <c r="O39" i="1" s="1"/>
  <c r="Q39" i="1" s="1"/>
  <c r="A39" i="1"/>
  <c r="D39" i="1" s="1"/>
  <c r="B38" i="1"/>
  <c r="C38" i="1" s="1"/>
  <c r="E38" i="1" s="1"/>
  <c r="S40" i="1"/>
  <c r="V40" i="1" s="1"/>
  <c r="T39" i="1"/>
  <c r="U39" i="1" s="1"/>
  <c r="G40" i="1" l="1"/>
  <c r="J39" i="1"/>
  <c r="H39" i="1"/>
  <c r="I39" i="1" s="1"/>
  <c r="K39" i="1" s="1"/>
  <c r="W39" i="1"/>
  <c r="M41" i="1"/>
  <c r="P41" i="1" s="1"/>
  <c r="N40" i="1"/>
  <c r="O40" i="1" s="1"/>
  <c r="Q40" i="1" s="1"/>
  <c r="A40" i="1"/>
  <c r="D40" i="1" s="1"/>
  <c r="B39" i="1"/>
  <c r="C39" i="1" s="1"/>
  <c r="E39" i="1" s="1"/>
  <c r="S41" i="1"/>
  <c r="V41" i="1" s="1"/>
  <c r="T40" i="1"/>
  <c r="U40" i="1" s="1"/>
  <c r="J40" i="1" l="1"/>
  <c r="H40" i="1"/>
  <c r="I40" i="1" s="1"/>
  <c r="K40" i="1" s="1"/>
  <c r="G41" i="1"/>
  <c r="W40" i="1"/>
  <c r="A41" i="1"/>
  <c r="D41" i="1" s="1"/>
  <c r="B40" i="1"/>
  <c r="C40" i="1" s="1"/>
  <c r="E40" i="1" s="1"/>
  <c r="N41" i="1"/>
  <c r="O41" i="1" s="1"/>
  <c r="Q41" i="1" s="1"/>
  <c r="T41" i="1"/>
  <c r="U41" i="1" s="1"/>
  <c r="J41" i="1" l="1"/>
  <c r="H41" i="1"/>
  <c r="I41" i="1" s="1"/>
  <c r="K41" i="1" s="1"/>
  <c r="W41" i="1"/>
  <c r="B41" i="1"/>
  <c r="C41" i="1" s="1"/>
  <c r="E41" i="1" s="1"/>
</calcChain>
</file>

<file path=xl/sharedStrings.xml><?xml version="1.0" encoding="utf-8"?>
<sst xmlns="http://schemas.openxmlformats.org/spreadsheetml/2006/main" count="59" uniqueCount="43">
  <si>
    <t>Protocol f</t>
  </si>
  <si>
    <t>Unit is m³</t>
  </si>
  <si>
    <t>Protocol h</t>
  </si>
  <si>
    <t>|Vn-V(n-1)|</t>
  </si>
  <si>
    <t>AccuOV</t>
  </si>
  <si>
    <t>OverflowVolumeQm</t>
  </si>
  <si>
    <t>IsOverflow?|Vn-V(n-1)|
&gt;1/2 OV</t>
  </si>
  <si>
    <t>IsNegative Overflow?
Vn&gt;V(n-1)</t>
  </si>
  <si>
    <t>value</t>
  </si>
  <si>
    <t>positive flowrate</t>
  </si>
  <si>
    <t>negative flowrate</t>
  </si>
  <si>
    <t>true</t>
  </si>
  <si>
    <t>false</t>
  </si>
  <si>
    <t>OverflowVolumeQm (OV)</t>
  </si>
  <si>
    <t>IsOverflow?
|Vn-V(n-1)|
&gt;1/2 OV</t>
  </si>
  <si>
    <t>Fiele:</t>
  </si>
  <si>
    <t>OverflowDetection.xls</t>
  </si>
  <si>
    <t>Date:</t>
  </si>
  <si>
    <t>28-Mar-2018</t>
  </si>
  <si>
    <t>Author:</t>
  </si>
  <si>
    <t>Range: 000.000 000m³ to  999.999 999m³ and  -000.000 000m³ to -999.999 999m</t>
  </si>
  <si>
    <t xml:space="preserve">Accumulated-Volume </t>
  </si>
  <si>
    <t>Range: 0.000 to 4.194304m³</t>
  </si>
  <si>
    <t xml:space="preserve"> @ 1024 digits/ml </t>
  </si>
  <si>
    <t xml:space="preserve"> @1ml resolution</t>
  </si>
  <si>
    <t>Simulation of overflow detection for Display- and Accumulated- Volumes</t>
  </si>
  <si>
    <t>Thomas Wiedebusch</t>
  </si>
  <si>
    <t>Display-Volume</t>
  </si>
  <si>
    <t xml:space="preserve">2019-03-01 10:41:18.1890 | Info  | Slot:1 | Slot:1, Channel:0 - MeasuredTime(15,0963134765625s), MeasuredVolume(0,157954999999999Qm) </t>
  </si>
  <si>
    <t xml:space="preserve">2019-03-01 10:41:18.1890 | Info  | Slot:1 | Slot:1, Channel:1 - ChannelTime(15,0963439941406s), ChannelVolume(-0,158268765625Qm) </t>
  </si>
  <si>
    <t xml:space="preserve">2019-03-01 10:41:18.1890 | Info  | Slot:1 | Slot:1, Channel:2 - ChannelTime(19,9951477050781s), ChannelVolume(-0,210512907226562Qm) </t>
  </si>
  <si>
    <t xml:space="preserve">2019-03-01 10:41:18.1890 | Info  | Slot:1 | Slot:1, Channel:3 - ChannelTime(14,996337890625s), ChannelVolume(-0,155627903320313Qm) </t>
  </si>
  <si>
    <t xml:space="preserve">2019-03-01 10:41:18.2090 | Info  | Slot:1 | Slot:1, Channel: 3 - has positive overflow. currentVolumeQm (0,879334741210937) - lastVolumeQm (0,931238559570312). current accuOverflowVolume is 0 </t>
  </si>
  <si>
    <t xml:space="preserve">2019-03-01 10:41:18.2090 | Info  | Slot:1 | Slot:1, Channel:3 - Received intermediate record(Channel=3,Validation=0,TotalTimeOfFlightS=0,000616889832599554,DeltaTimeOfFlightS=-2,65656126430258E-07,DeltaVolumeRaw=4293910781,VolumeScaleRawPerMl=1024,VolumeFactorRawToQm=9,765625E-10,DeltaVolumeRaw=4293910781,DeltaVolumeQm=4,19327224707031,AccuVolumeRaw=900438775,VolumeQm=0,879334741210937,AccuOverflowVolumeQm=0,SampleIntervalS=0,0999755859375,AmplitudeUpV=0,377694289684296,AmplitudeDownV=0,379229556083679,PulseWidthRatioUp=0,PulseWidthRatioDown=0,TemperatureRaw=80043,TemperaturePowFactor=12,TemperatureDegC=19,541748046875,TimeS=41995,4580688477,OverflowTimeS=65536,CRC=33437,IsValid=True,ReceivedTimeUtc=01.03.2019 09:41:18 +00:00,DecodedTimeUtc=01.03.2019 09:41:18 +00:00,SyncMarkRecord=DecodeIntermediate) </t>
  </si>
  <si>
    <t xml:space="preserve">2019-03-01 10:41:18.2090 | Info  | Slot:1 | Slot:1, Channel:3 - Calibration state set to 'IsRunning' </t>
  </si>
  <si>
    <t xml:space="preserve">2019-03-01 10:41:18.2390 | Info  | Slot:1 | Slot:1, Channel: 0 - has negative overflow. currentVolumeQm (9,390071) - lastVolumeQm (9,337751). current accuOverflowVolume is 0 </t>
  </si>
  <si>
    <t xml:space="preserve">2019-03-01 10:41:18.2390 | Info  | Slot:1 | Slot:1, Channel:0 - Received intermediate record(VolumeQm=9,390071,OverflowVolumeQm=0,TimeS=41995,4580688477,OverflowTimeS=65536,CRC=60636,IsValid=True,ReceivedTimeUtc=01.03.2019 09:41:18 +00:00,DecodedTimeUtc=01.03.2019 09:41:18 +00:00,SyncMarkRecord=DecodeIntermediate) </t>
  </si>
  <si>
    <t xml:space="preserve">2019-03-01 10:41:18.2390 | Info  | Slot:1 | Slot:1, Channel:0 - Calibration state set to 'IsRunning' </t>
  </si>
  <si>
    <t xml:space="preserve">2019-03-01 10:41:18.2390 | Info  | Slot:1 | Slot:1, Channel: 1 - has negative overflow. currentVolumeQm (4,16476095996094) - lastVolumeQm (0,022918466796875). current accuOverflowVolume is 0 </t>
  </si>
  <si>
    <t xml:space="preserve">2019-03-01 10:41:18.2390 | Info  | Slot:1 | Slot:1, Channel:1 - Received intermediate record(Channel=1,Validation=0,TotalTimeOfFlightS=0,000620104347035522,DeltaTimeOfFlightS=-2,68435542238876E-07,DeltaVolumeRaw=4293899727,VolumeScaleRawPerMl=1024,VolumeFactorRawToQm=9,765625E-10,DeltaVolumeRaw=4293899727,DeltaVolumeQm=4,19326145214844,AccuVolumeRaw=4264715223,VolumeQm=4,16476095996094,AccuOverflowVolumeQm=0,SampleIntervalS=0,100006103515625,AmplitudeUpV=0,359290573120117,AmplitudeDownV=0,368304023742676,PulseWidthRatioUp=0,PulseWidthRatioDown=0,TemperatureRaw=80043,TemperaturePowFactor=12,TemperatureDegC=19,541748046875,TimeS=41995,491394043,OverflowTimeS=65536,CRC=57627,IsValid=True,ReceivedTimeUtc=01.03.2019 09:41:18 +00:00,DecodedTimeUtc=01.03.2019 09:41:18 +00:00,SyncMarkRecord=DecodeIntermediate) </t>
  </si>
  <si>
    <t xml:space="preserve">2019-03-01 10:41:18.2390 | Info  | Slot:1 | Slot:1, Channel:1 - Calibration state set to 'IsRunning' </t>
  </si>
  <si>
    <t>current value</t>
  </si>
  <si>
    <t>ABS(current - last) |Vn-V(n-1)|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</si>
</sst>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2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4" xfId="0" applyBorder="1" applyAlignment="1">
      <alignment horizontal="center"/>
    </xf>
    <xf numFmtId="3" fontId="0" fillId="0" borderId="0" xfId="0" applyNumberFormat="1" applyFill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4" xfId="0" applyFill="1" applyBorder="1"/>
    <xf numFmtId="0" fontId="0" fillId="0" borderId="5" xfId="0" applyBorder="1"/>
    <xf numFmtId="0" fontId="0" fillId="0" borderId="0" xfId="0" applyBorder="1"/>
    <xf numFmtId="0" fontId="0" fillId="0" borderId="0" xfId="0" applyFill="1" applyBorder="1"/>
    <xf numFmtId="0" fontId="1" fillId="0" borderId="0" xfId="0" applyFont="1"/>
    <xf numFmtId="164" fontId="0" fillId="0" borderId="4" xfId="0" applyNumberFormat="1" applyBorder="1" applyAlignment="1">
      <alignment horizontal="left"/>
    </xf>
    <xf numFmtId="0" fontId="0" fillId="3" borderId="6" xfId="0" applyFill="1" applyBorder="1"/>
    <xf numFmtId="0" fontId="0" fillId="3" borderId="7" xfId="0" applyFill="1" applyBorder="1"/>
    <xf numFmtId="0" fontId="0" fillId="3" borderId="7" xfId="0" applyFill="1" applyBorder="1" applyAlignment="1">
      <alignment horizontal="center"/>
    </xf>
    <xf numFmtId="0" fontId="0" fillId="3" borderId="8" xfId="0" applyFill="1" applyBorder="1"/>
    <xf numFmtId="0" fontId="0" fillId="3" borderId="7" xfId="0" applyFill="1" applyBorder="1" applyAlignment="1">
      <alignment wrapText="1"/>
    </xf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7" xfId="0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0" fillId="5" borderId="6" xfId="0" applyFill="1" applyBorder="1"/>
    <xf numFmtId="0" fontId="0" fillId="5" borderId="7" xfId="0" applyFill="1" applyBorder="1"/>
    <xf numFmtId="3" fontId="0" fillId="5" borderId="7" xfId="0" applyNumberFormat="1" applyFill="1" applyBorder="1" applyAlignment="1">
      <alignment horizontal="left"/>
    </xf>
    <xf numFmtId="0" fontId="0" fillId="5" borderId="8" xfId="0" applyFill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1" fontId="0" fillId="0" borderId="4" xfId="0" applyNumberForma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tabSelected="1" topLeftCell="L1" workbookViewId="0">
      <selection activeCell="W12" sqref="W12"/>
    </sheetView>
  </sheetViews>
  <sheetFormatPr baseColWidth="10" defaultRowHeight="15" x14ac:dyDescent="0.25"/>
  <cols>
    <col min="1" max="1" width="9.7109375" bestFit="1" customWidth="1"/>
    <col min="2" max="2" width="15" customWidth="1"/>
    <col min="3" max="3" width="11.85546875" bestFit="1" customWidth="1"/>
    <col min="4" max="4" width="11.5703125" bestFit="1" customWidth="1"/>
    <col min="5" max="5" width="9.140625" bestFit="1" customWidth="1"/>
    <col min="6" max="6" width="3.42578125" style="3" customWidth="1"/>
    <col min="7" max="7" width="8.7109375" bestFit="1" customWidth="1"/>
    <col min="8" max="9" width="11.7109375" bestFit="1" customWidth="1"/>
    <col min="10" max="10" width="11.85546875" customWidth="1"/>
    <col min="11" max="11" width="10" bestFit="1" customWidth="1"/>
    <col min="12" max="12" width="3.140625" style="3" customWidth="1"/>
    <col min="13" max="13" width="10.85546875" customWidth="1"/>
    <col min="14" max="15" width="11.7109375" bestFit="1" customWidth="1"/>
    <col min="16" max="17" width="12.5703125" customWidth="1"/>
    <col min="18" max="18" width="4" customWidth="1"/>
    <col min="19" max="19" width="12.85546875" customWidth="1"/>
    <col min="20" max="21" width="11.7109375" bestFit="1" customWidth="1"/>
    <col min="22" max="22" width="11.42578125" style="1"/>
  </cols>
  <sheetData>
    <row r="1" spans="1:23" ht="18.75" x14ac:dyDescent="0.3">
      <c r="A1" s="14" t="s">
        <v>25</v>
      </c>
    </row>
    <row r="2" spans="1:23" x14ac:dyDescent="0.25">
      <c r="A2" t="s">
        <v>15</v>
      </c>
      <c r="B2" t="s">
        <v>16</v>
      </c>
    </row>
    <row r="3" spans="1:23" x14ac:dyDescent="0.25">
      <c r="A3" t="s">
        <v>17</v>
      </c>
      <c r="B3" t="s">
        <v>18</v>
      </c>
    </row>
    <row r="4" spans="1:23" x14ac:dyDescent="0.25">
      <c r="A4" t="s">
        <v>19</v>
      </c>
      <c r="B4" t="s">
        <v>26</v>
      </c>
    </row>
    <row r="6" spans="1:23" x14ac:dyDescent="0.25">
      <c r="A6" t="s">
        <v>1</v>
      </c>
    </row>
    <row r="7" spans="1:23" x14ac:dyDescent="0.25">
      <c r="A7" s="7" t="s">
        <v>0</v>
      </c>
      <c r="B7" s="16" t="s">
        <v>27</v>
      </c>
      <c r="C7" s="17" t="s">
        <v>20</v>
      </c>
      <c r="D7" s="20"/>
      <c r="E7" s="17"/>
      <c r="F7" s="17"/>
      <c r="G7" s="17"/>
      <c r="H7" s="17"/>
      <c r="I7" s="17"/>
      <c r="J7" s="17" t="s">
        <v>24</v>
      </c>
      <c r="K7" s="19"/>
      <c r="M7" s="7" t="s">
        <v>2</v>
      </c>
      <c r="N7" s="16" t="s">
        <v>21</v>
      </c>
      <c r="O7" s="17"/>
      <c r="P7" s="17" t="s">
        <v>22</v>
      </c>
      <c r="Q7" s="17"/>
      <c r="R7" s="17"/>
      <c r="S7" s="17" t="s">
        <v>23</v>
      </c>
      <c r="T7" s="17"/>
      <c r="U7" s="17"/>
      <c r="V7" s="18"/>
      <c r="W7" s="19"/>
    </row>
    <row r="8" spans="1:23" x14ac:dyDescent="0.25">
      <c r="A8" s="8" t="s">
        <v>13</v>
      </c>
      <c r="B8" s="9"/>
      <c r="C8" s="37">
        <v>1000</v>
      </c>
      <c r="D8" s="9"/>
      <c r="E8" s="9"/>
      <c r="F8" s="10"/>
      <c r="G8" s="9"/>
      <c r="H8" s="9"/>
      <c r="I8" s="9"/>
      <c r="J8" s="9"/>
      <c r="K8" s="11"/>
      <c r="M8" s="8" t="s">
        <v>5</v>
      </c>
      <c r="N8" s="9"/>
      <c r="O8" s="15">
        <f>2^32/1000000/1024</f>
        <v>4.1943039999999998</v>
      </c>
      <c r="P8" s="9"/>
      <c r="Q8" s="9"/>
      <c r="R8" s="9"/>
      <c r="S8" s="9"/>
      <c r="T8" s="9"/>
      <c r="U8" s="9"/>
      <c r="V8" s="5"/>
      <c r="W8" s="11"/>
    </row>
    <row r="9" spans="1:23" x14ac:dyDescent="0.25">
      <c r="A9" s="31"/>
      <c r="B9" s="32" t="s">
        <v>9</v>
      </c>
      <c r="C9" s="33"/>
      <c r="D9" s="32"/>
      <c r="E9" s="34"/>
      <c r="F9" s="13"/>
      <c r="G9" s="21"/>
      <c r="H9" s="22" t="s">
        <v>10</v>
      </c>
      <c r="I9" s="22"/>
      <c r="J9" s="22"/>
      <c r="K9" s="23"/>
      <c r="M9" s="31"/>
      <c r="N9" s="32"/>
      <c r="O9" s="32" t="s">
        <v>9</v>
      </c>
      <c r="P9" s="32"/>
      <c r="Q9" s="34"/>
      <c r="R9" s="12"/>
      <c r="S9" s="21"/>
      <c r="T9" s="22" t="s">
        <v>10</v>
      </c>
      <c r="U9" s="22"/>
      <c r="V9" s="24"/>
      <c r="W9" s="23"/>
    </row>
    <row r="10" spans="1:23" ht="45" x14ac:dyDescent="0.25">
      <c r="A10" s="35" t="s">
        <v>8</v>
      </c>
      <c r="B10" s="35" t="s">
        <v>3</v>
      </c>
      <c r="C10" s="36" t="s">
        <v>6</v>
      </c>
      <c r="D10" s="36" t="s">
        <v>7</v>
      </c>
      <c r="E10" s="35" t="s">
        <v>4</v>
      </c>
      <c r="F10" s="4"/>
      <c r="G10" s="29" t="s">
        <v>8</v>
      </c>
      <c r="H10" s="29" t="s">
        <v>3</v>
      </c>
      <c r="I10" s="30" t="s">
        <v>6</v>
      </c>
      <c r="J10" s="30" t="s">
        <v>7</v>
      </c>
      <c r="K10" s="29" t="s">
        <v>4</v>
      </c>
      <c r="L10" s="4"/>
      <c r="M10" s="35" t="s">
        <v>8</v>
      </c>
      <c r="N10" s="35" t="s">
        <v>3</v>
      </c>
      <c r="O10" s="36" t="s">
        <v>6</v>
      </c>
      <c r="P10" s="36" t="s">
        <v>7</v>
      </c>
      <c r="Q10" s="35" t="s">
        <v>4</v>
      </c>
      <c r="R10" s="2"/>
      <c r="S10" s="29" t="s">
        <v>41</v>
      </c>
      <c r="T10" s="29" t="s">
        <v>42</v>
      </c>
      <c r="U10" s="30" t="s">
        <v>14</v>
      </c>
      <c r="V10" s="30" t="s">
        <v>7</v>
      </c>
      <c r="W10" s="29" t="s">
        <v>4</v>
      </c>
    </row>
    <row r="11" spans="1:23" x14ac:dyDescent="0.25">
      <c r="A11" s="25">
        <f>-C8/2</f>
        <v>-500</v>
      </c>
      <c r="B11" s="25">
        <f>B12</f>
        <v>100</v>
      </c>
      <c r="C11" s="25" t="str">
        <f>IF(B11&gt;0.5*$C$8,"true","false")</f>
        <v>false</v>
      </c>
      <c r="D11" s="25" t="s">
        <v>11</v>
      </c>
      <c r="E11" s="25">
        <v>0</v>
      </c>
      <c r="F11" s="6"/>
      <c r="G11" s="25">
        <f>C8/2</f>
        <v>500</v>
      </c>
      <c r="H11" s="25">
        <f>H12</f>
        <v>100</v>
      </c>
      <c r="I11" s="25" t="str">
        <f>IF(H11&gt;0.5*$C$8,"true","false")</f>
        <v>false</v>
      </c>
      <c r="J11" s="25" t="s">
        <v>12</v>
      </c>
      <c r="K11" s="25">
        <v>0</v>
      </c>
      <c r="L11" s="4"/>
      <c r="M11" s="27">
        <f>O8/2</f>
        <v>2.0971519999999999</v>
      </c>
      <c r="N11" s="27">
        <f>N12</f>
        <v>0.41943039999999998</v>
      </c>
      <c r="O11" s="27" t="str">
        <f>IF(N11&gt;0.5*$O$8,"true","false")</f>
        <v>false</v>
      </c>
      <c r="P11" s="27" t="s">
        <v>11</v>
      </c>
      <c r="Q11" s="27">
        <v>0</v>
      </c>
      <c r="R11" s="1"/>
      <c r="S11" s="27">
        <f>O8/2</f>
        <v>2.0971519999999999</v>
      </c>
      <c r="T11" s="27">
        <f>T12</f>
        <v>0.41943039999999998</v>
      </c>
      <c r="U11" s="27" t="str">
        <f>IF(T11&gt;0.5*$O$8,"true","false")</f>
        <v>false</v>
      </c>
      <c r="V11" s="27" t="s">
        <v>12</v>
      </c>
      <c r="W11" s="27">
        <v>0</v>
      </c>
    </row>
    <row r="12" spans="1:23" x14ac:dyDescent="0.25">
      <c r="A12" s="25">
        <f t="shared" ref="A12:A25" si="0">A11+$C$8/10</f>
        <v>-400</v>
      </c>
      <c r="B12" s="25">
        <f>ABS(A12-A11)</f>
        <v>100</v>
      </c>
      <c r="C12" s="25" t="str">
        <f t="shared" ref="C12:C41" si="1">IF(B12&gt;0.5*$C$8,"true","false")</f>
        <v>false</v>
      </c>
      <c r="D12" s="25" t="str">
        <f>IF(A12&gt;A11,"true","false")</f>
        <v>true</v>
      </c>
      <c r="E12" s="25">
        <f>IF(C12="true",IF(D12="false",E11+$C$8,E11-$C$8),E11)</f>
        <v>0</v>
      </c>
      <c r="F12" s="6"/>
      <c r="G12" s="25">
        <f t="shared" ref="G12:G25" si="2">G11-$C$8/10</f>
        <v>400</v>
      </c>
      <c r="H12" s="25">
        <f>ABS(G12-G11)</f>
        <v>100</v>
      </c>
      <c r="I12" s="25" t="str">
        <f t="shared" ref="I12:I41" si="3">IF(H12&gt;0.5*$C$8,"true","false")</f>
        <v>false</v>
      </c>
      <c r="J12" s="25" t="str">
        <f>IF(G12&gt;G11,"true","false")</f>
        <v>false</v>
      </c>
      <c r="K12" s="25">
        <f>IF(I12="true",IF(J12="false",K11+$C$8,K11-$C$8),K11)</f>
        <v>0</v>
      </c>
      <c r="L12" s="4"/>
      <c r="M12" s="27">
        <f>M11+$O$8/10</f>
        <v>2.5165823999999999</v>
      </c>
      <c r="N12" s="27">
        <f>ABS(M12-M11)</f>
        <v>0.41943039999999998</v>
      </c>
      <c r="O12" s="27" t="str">
        <f t="shared" ref="O12:O41" si="4">IF(N12&gt;0.5*$O$8,"true","false")</f>
        <v>false</v>
      </c>
      <c r="P12" s="27" t="str">
        <f>IF(M12&gt;M11,"true","false")</f>
        <v>true</v>
      </c>
      <c r="Q12" s="27">
        <f>IF(O12="true",IF(P12="false",Q11+$O$8,Q11-$O$8),Q11)</f>
        <v>0</v>
      </c>
      <c r="R12" s="1"/>
      <c r="S12" s="27">
        <f>S11-$O$8/10</f>
        <v>1.6777215999999999</v>
      </c>
      <c r="T12" s="27">
        <f>ABS(S12-S11)</f>
        <v>0.41943039999999998</v>
      </c>
      <c r="U12" s="27" t="str">
        <f t="shared" ref="U12:U41" si="5">IF(T12&gt;0.5*$O$8,"true","false")</f>
        <v>false</v>
      </c>
      <c r="V12" s="27" t="str">
        <f>IF(S12&gt;S11,"true","false")</f>
        <v>false</v>
      </c>
      <c r="W12" s="27">
        <f>IF(U12="true",IF(V12="false",W11+$O$8,W11-$O$8),W11)</f>
        <v>0</v>
      </c>
    </row>
    <row r="13" spans="1:23" x14ac:dyDescent="0.25">
      <c r="A13" s="25">
        <f t="shared" si="0"/>
        <v>-300</v>
      </c>
      <c r="B13" s="25">
        <f t="shared" ref="B13:H13" si="6">ABS(A13-A12)</f>
        <v>100</v>
      </c>
      <c r="C13" s="25" t="str">
        <f t="shared" si="1"/>
        <v>false</v>
      </c>
      <c r="D13" s="25" t="str">
        <f t="shared" ref="D13:D41" si="7">IF(A13&gt;A12,"true","false")</f>
        <v>true</v>
      </c>
      <c r="E13" s="25">
        <f t="shared" ref="E13:E41" si="8">IF(C13="true",IF(D13="false",E12+$C$8,E12-$C$8),E12)</f>
        <v>0</v>
      </c>
      <c r="F13" s="6"/>
      <c r="G13" s="25">
        <f t="shared" si="2"/>
        <v>300</v>
      </c>
      <c r="H13" s="25">
        <f t="shared" si="6"/>
        <v>100</v>
      </c>
      <c r="I13" s="25" t="str">
        <f t="shared" si="3"/>
        <v>false</v>
      </c>
      <c r="J13" s="25" t="str">
        <f t="shared" ref="J13:J41" si="9">IF(G13&gt;G12,"true","false")</f>
        <v>false</v>
      </c>
      <c r="K13" s="25">
        <f t="shared" ref="K13:K41" si="10">IF(I13="true",IF(J13="false",K12+$C$8,K12-$C$8),K12)</f>
        <v>0</v>
      </c>
      <c r="L13" s="4"/>
      <c r="M13" s="27">
        <f>M12+$O$8/10</f>
        <v>2.9360127999999999</v>
      </c>
      <c r="N13" s="27">
        <f t="shared" ref="N13:T41" si="11">ABS(M13-M12)</f>
        <v>0.41943039999999998</v>
      </c>
      <c r="O13" s="27" t="str">
        <f t="shared" si="4"/>
        <v>false</v>
      </c>
      <c r="P13" s="27" t="str">
        <f t="shared" ref="P13:P41" si="12">IF(M13&gt;M12,"true","false")</f>
        <v>true</v>
      </c>
      <c r="Q13" s="27">
        <f t="shared" ref="Q13:Q41" si="13">IF(O13="true",IF(P13="false",Q12+$O$8,Q12-$O$8),Q12)</f>
        <v>0</v>
      </c>
      <c r="R13" s="1"/>
      <c r="S13" s="27">
        <f>S12-$O$8/10</f>
        <v>1.2582911999999999</v>
      </c>
      <c r="T13" s="27">
        <f t="shared" si="11"/>
        <v>0.41943039999999998</v>
      </c>
      <c r="U13" s="27" t="str">
        <f t="shared" si="5"/>
        <v>false</v>
      </c>
      <c r="V13" s="27" t="str">
        <f t="shared" ref="V13:V41" si="14">IF(S13&gt;S12,"true","false")</f>
        <v>false</v>
      </c>
      <c r="W13" s="27">
        <f t="shared" ref="W13:W41" si="15">IF(U13="true",IF(V13="false",W12+$O$8,W12-$O$8),W12)</f>
        <v>0</v>
      </c>
    </row>
    <row r="14" spans="1:23" x14ac:dyDescent="0.25">
      <c r="A14" s="25">
        <f t="shared" si="0"/>
        <v>-200</v>
      </c>
      <c r="B14" s="25">
        <f t="shared" ref="B14:H14" si="16">ABS(A14-A13)</f>
        <v>100</v>
      </c>
      <c r="C14" s="25" t="str">
        <f t="shared" si="1"/>
        <v>false</v>
      </c>
      <c r="D14" s="25" t="str">
        <f t="shared" si="7"/>
        <v>true</v>
      </c>
      <c r="E14" s="25">
        <f t="shared" si="8"/>
        <v>0</v>
      </c>
      <c r="F14" s="6"/>
      <c r="G14" s="25">
        <f t="shared" si="2"/>
        <v>200</v>
      </c>
      <c r="H14" s="25">
        <f t="shared" si="16"/>
        <v>100</v>
      </c>
      <c r="I14" s="25" t="str">
        <f t="shared" si="3"/>
        <v>false</v>
      </c>
      <c r="J14" s="25" t="str">
        <f t="shared" si="9"/>
        <v>false</v>
      </c>
      <c r="K14" s="25">
        <f t="shared" si="10"/>
        <v>0</v>
      </c>
      <c r="L14" s="4"/>
      <c r="M14" s="27">
        <f>M13+$O$8/10</f>
        <v>3.3554431999999998</v>
      </c>
      <c r="N14" s="27">
        <f t="shared" si="11"/>
        <v>0.41943039999999998</v>
      </c>
      <c r="O14" s="27" t="str">
        <f t="shared" si="4"/>
        <v>false</v>
      </c>
      <c r="P14" s="27" t="str">
        <f t="shared" si="12"/>
        <v>true</v>
      </c>
      <c r="Q14" s="27">
        <f t="shared" si="13"/>
        <v>0</v>
      </c>
      <c r="R14" s="1"/>
      <c r="S14" s="27">
        <f>S13-$O$8/10</f>
        <v>0.83886079999999996</v>
      </c>
      <c r="T14" s="27">
        <f t="shared" si="11"/>
        <v>0.41943039999999998</v>
      </c>
      <c r="U14" s="27" t="str">
        <f t="shared" si="5"/>
        <v>false</v>
      </c>
      <c r="V14" s="27" t="str">
        <f t="shared" si="14"/>
        <v>false</v>
      </c>
      <c r="W14" s="27">
        <f t="shared" si="15"/>
        <v>0</v>
      </c>
    </row>
    <row r="15" spans="1:23" x14ac:dyDescent="0.25">
      <c r="A15" s="25">
        <f t="shared" si="0"/>
        <v>-100</v>
      </c>
      <c r="B15" s="25">
        <f t="shared" ref="B15:H15" si="17">ABS(A15-A14)</f>
        <v>100</v>
      </c>
      <c r="C15" s="25" t="str">
        <f t="shared" si="1"/>
        <v>false</v>
      </c>
      <c r="D15" s="25" t="str">
        <f t="shared" si="7"/>
        <v>true</v>
      </c>
      <c r="E15" s="25">
        <f t="shared" si="8"/>
        <v>0</v>
      </c>
      <c r="F15" s="6"/>
      <c r="G15" s="25">
        <f t="shared" si="2"/>
        <v>100</v>
      </c>
      <c r="H15" s="25">
        <f t="shared" si="17"/>
        <v>100</v>
      </c>
      <c r="I15" s="25" t="str">
        <f t="shared" si="3"/>
        <v>false</v>
      </c>
      <c r="J15" s="25" t="str">
        <f t="shared" si="9"/>
        <v>false</v>
      </c>
      <c r="K15" s="25">
        <f t="shared" si="10"/>
        <v>0</v>
      </c>
      <c r="L15" s="4"/>
      <c r="M15" s="28">
        <f>M14+$O$8/10</f>
        <v>3.7748735999999998</v>
      </c>
      <c r="N15" s="27">
        <f t="shared" si="11"/>
        <v>0.41943039999999998</v>
      </c>
      <c r="O15" s="27" t="str">
        <f t="shared" si="4"/>
        <v>false</v>
      </c>
      <c r="P15" s="27" t="str">
        <f t="shared" si="12"/>
        <v>true</v>
      </c>
      <c r="Q15" s="27">
        <f t="shared" si="13"/>
        <v>0</v>
      </c>
      <c r="R15" s="1"/>
      <c r="S15" s="28">
        <f>S14-$O$8/10</f>
        <v>0.41943039999999998</v>
      </c>
      <c r="T15" s="27">
        <f t="shared" si="11"/>
        <v>0.41943039999999998</v>
      </c>
      <c r="U15" s="27" t="str">
        <f t="shared" si="5"/>
        <v>false</v>
      </c>
      <c r="V15" s="27" t="str">
        <f t="shared" si="14"/>
        <v>false</v>
      </c>
      <c r="W15" s="27">
        <f t="shared" si="15"/>
        <v>0</v>
      </c>
    </row>
    <row r="16" spans="1:23" x14ac:dyDescent="0.25">
      <c r="A16" s="25">
        <f t="shared" si="0"/>
        <v>0</v>
      </c>
      <c r="B16" s="25">
        <f t="shared" ref="B16:H16" si="18">ABS(A16-A15)</f>
        <v>100</v>
      </c>
      <c r="C16" s="25" t="str">
        <f t="shared" si="1"/>
        <v>false</v>
      </c>
      <c r="D16" s="25" t="str">
        <f t="shared" si="7"/>
        <v>true</v>
      </c>
      <c r="E16" s="25">
        <f t="shared" si="8"/>
        <v>0</v>
      </c>
      <c r="F16" s="6"/>
      <c r="G16" s="25">
        <f t="shared" si="2"/>
        <v>0</v>
      </c>
      <c r="H16" s="25">
        <f t="shared" si="18"/>
        <v>100</v>
      </c>
      <c r="I16" s="25" t="str">
        <f t="shared" si="3"/>
        <v>false</v>
      </c>
      <c r="J16" s="25" t="str">
        <f t="shared" si="9"/>
        <v>false</v>
      </c>
      <c r="K16" s="25">
        <f t="shared" si="10"/>
        <v>0</v>
      </c>
      <c r="L16" s="4"/>
      <c r="M16" s="28">
        <v>0</v>
      </c>
      <c r="N16" s="28">
        <f t="shared" si="11"/>
        <v>3.7748735999999998</v>
      </c>
      <c r="O16" s="28" t="str">
        <f t="shared" si="4"/>
        <v>true</v>
      </c>
      <c r="P16" s="28" t="str">
        <f t="shared" si="12"/>
        <v>false</v>
      </c>
      <c r="Q16" s="28">
        <f t="shared" si="13"/>
        <v>4.1943039999999998</v>
      </c>
      <c r="R16" s="1"/>
      <c r="S16" s="28">
        <f>$O$8</f>
        <v>4.1943039999999998</v>
      </c>
      <c r="T16" s="28">
        <f t="shared" si="11"/>
        <v>3.7748735999999998</v>
      </c>
      <c r="U16" s="28" t="str">
        <f t="shared" si="5"/>
        <v>true</v>
      </c>
      <c r="V16" s="28" t="str">
        <f t="shared" si="14"/>
        <v>true</v>
      </c>
      <c r="W16" s="28">
        <f t="shared" si="15"/>
        <v>-4.1943039999999998</v>
      </c>
    </row>
    <row r="17" spans="1:23" x14ac:dyDescent="0.25">
      <c r="A17" s="25">
        <f t="shared" si="0"/>
        <v>100</v>
      </c>
      <c r="B17" s="25">
        <f t="shared" ref="B17:H17" si="19">ABS(A17-A16)</f>
        <v>100</v>
      </c>
      <c r="C17" s="25" t="str">
        <f t="shared" si="1"/>
        <v>false</v>
      </c>
      <c r="D17" s="25" t="str">
        <f t="shared" si="7"/>
        <v>true</v>
      </c>
      <c r="E17" s="25">
        <f t="shared" si="8"/>
        <v>0</v>
      </c>
      <c r="F17" s="6"/>
      <c r="G17" s="25">
        <f t="shared" si="2"/>
        <v>-100</v>
      </c>
      <c r="H17" s="25">
        <f t="shared" si="19"/>
        <v>100</v>
      </c>
      <c r="I17" s="25" t="str">
        <f t="shared" si="3"/>
        <v>false</v>
      </c>
      <c r="J17" s="25" t="str">
        <f t="shared" si="9"/>
        <v>false</v>
      </c>
      <c r="K17" s="25">
        <f t="shared" si="10"/>
        <v>0</v>
      </c>
      <c r="L17" s="4"/>
      <c r="M17" s="27">
        <f t="shared" ref="M17:M25" si="20">M16+$O$8/10</f>
        <v>0.41943039999999998</v>
      </c>
      <c r="N17" s="27">
        <f t="shared" si="11"/>
        <v>0.41943039999999998</v>
      </c>
      <c r="O17" s="27" t="str">
        <f t="shared" si="4"/>
        <v>false</v>
      </c>
      <c r="P17" s="27" t="str">
        <f t="shared" si="12"/>
        <v>true</v>
      </c>
      <c r="Q17" s="27">
        <f t="shared" si="13"/>
        <v>4.1943039999999998</v>
      </c>
      <c r="R17" s="1"/>
      <c r="S17" s="27">
        <f t="shared" ref="S17:S25" si="21">S16-$O$8/10</f>
        <v>3.7748735999999998</v>
      </c>
      <c r="T17" s="27">
        <f t="shared" si="11"/>
        <v>0.41943039999999998</v>
      </c>
      <c r="U17" s="27" t="str">
        <f t="shared" si="5"/>
        <v>false</v>
      </c>
      <c r="V17" s="27" t="str">
        <f t="shared" si="14"/>
        <v>false</v>
      </c>
      <c r="W17" s="27">
        <f t="shared" si="15"/>
        <v>-4.1943039999999998</v>
      </c>
    </row>
    <row r="18" spans="1:23" x14ac:dyDescent="0.25">
      <c r="A18" s="25">
        <f t="shared" si="0"/>
        <v>200</v>
      </c>
      <c r="B18" s="25">
        <f t="shared" ref="B18:H18" si="22">ABS(A18-A17)</f>
        <v>100</v>
      </c>
      <c r="C18" s="25" t="str">
        <f t="shared" si="1"/>
        <v>false</v>
      </c>
      <c r="D18" s="25" t="str">
        <f t="shared" si="7"/>
        <v>true</v>
      </c>
      <c r="E18" s="25">
        <f t="shared" si="8"/>
        <v>0</v>
      </c>
      <c r="F18" s="6"/>
      <c r="G18" s="25">
        <f t="shared" si="2"/>
        <v>-200</v>
      </c>
      <c r="H18" s="25">
        <f t="shared" si="22"/>
        <v>100</v>
      </c>
      <c r="I18" s="25" t="str">
        <f t="shared" si="3"/>
        <v>false</v>
      </c>
      <c r="J18" s="25" t="str">
        <f t="shared" si="9"/>
        <v>false</v>
      </c>
      <c r="K18" s="25">
        <f t="shared" si="10"/>
        <v>0</v>
      </c>
      <c r="L18" s="4"/>
      <c r="M18" s="27">
        <f t="shared" si="20"/>
        <v>0.83886079999999996</v>
      </c>
      <c r="N18" s="27">
        <f t="shared" si="11"/>
        <v>0.41943039999999998</v>
      </c>
      <c r="O18" s="27" t="str">
        <f t="shared" si="4"/>
        <v>false</v>
      </c>
      <c r="P18" s="27" t="str">
        <f t="shared" si="12"/>
        <v>true</v>
      </c>
      <c r="Q18" s="27">
        <f t="shared" si="13"/>
        <v>4.1943039999999998</v>
      </c>
      <c r="R18" s="1"/>
      <c r="S18" s="27">
        <f t="shared" si="21"/>
        <v>3.3554431999999998</v>
      </c>
      <c r="T18" s="27">
        <f t="shared" si="11"/>
        <v>0.41943039999999998</v>
      </c>
      <c r="U18" s="27" t="str">
        <f t="shared" si="5"/>
        <v>false</v>
      </c>
      <c r="V18" s="27" t="str">
        <f t="shared" si="14"/>
        <v>false</v>
      </c>
      <c r="W18" s="27">
        <f t="shared" si="15"/>
        <v>-4.1943039999999998</v>
      </c>
    </row>
    <row r="19" spans="1:23" x14ac:dyDescent="0.25">
      <c r="A19" s="25">
        <f t="shared" si="0"/>
        <v>300</v>
      </c>
      <c r="B19" s="25">
        <f t="shared" ref="B19:H19" si="23">ABS(A19-A18)</f>
        <v>100</v>
      </c>
      <c r="C19" s="25" t="str">
        <f t="shared" si="1"/>
        <v>false</v>
      </c>
      <c r="D19" s="25" t="str">
        <f t="shared" si="7"/>
        <v>true</v>
      </c>
      <c r="E19" s="25">
        <f t="shared" si="8"/>
        <v>0</v>
      </c>
      <c r="F19" s="6"/>
      <c r="G19" s="25">
        <f t="shared" si="2"/>
        <v>-300</v>
      </c>
      <c r="H19" s="25">
        <f t="shared" si="23"/>
        <v>100</v>
      </c>
      <c r="I19" s="25" t="str">
        <f t="shared" si="3"/>
        <v>false</v>
      </c>
      <c r="J19" s="25" t="str">
        <f t="shared" si="9"/>
        <v>false</v>
      </c>
      <c r="K19" s="25">
        <f t="shared" si="10"/>
        <v>0</v>
      </c>
      <c r="L19" s="4"/>
      <c r="M19" s="27">
        <f t="shared" si="20"/>
        <v>1.2582911999999999</v>
      </c>
      <c r="N19" s="27">
        <f t="shared" si="11"/>
        <v>0.41943039999999998</v>
      </c>
      <c r="O19" s="27" t="str">
        <f t="shared" si="4"/>
        <v>false</v>
      </c>
      <c r="P19" s="27" t="str">
        <f t="shared" si="12"/>
        <v>true</v>
      </c>
      <c r="Q19" s="27">
        <f t="shared" si="13"/>
        <v>4.1943039999999998</v>
      </c>
      <c r="R19" s="1"/>
      <c r="S19" s="27">
        <f t="shared" si="21"/>
        <v>2.9360127999999999</v>
      </c>
      <c r="T19" s="27">
        <f t="shared" si="11"/>
        <v>0.41943039999999998</v>
      </c>
      <c r="U19" s="27" t="str">
        <f t="shared" si="5"/>
        <v>false</v>
      </c>
      <c r="V19" s="27" t="str">
        <f t="shared" si="14"/>
        <v>false</v>
      </c>
      <c r="W19" s="27">
        <f t="shared" si="15"/>
        <v>-4.1943039999999998</v>
      </c>
    </row>
    <row r="20" spans="1:23" x14ac:dyDescent="0.25">
      <c r="A20" s="25">
        <f t="shared" si="0"/>
        <v>400</v>
      </c>
      <c r="B20" s="25">
        <f t="shared" ref="B20:H20" si="24">ABS(A20-A19)</f>
        <v>100</v>
      </c>
      <c r="C20" s="25" t="str">
        <f t="shared" si="1"/>
        <v>false</v>
      </c>
      <c r="D20" s="25" t="str">
        <f t="shared" si="7"/>
        <v>true</v>
      </c>
      <c r="E20" s="25">
        <f t="shared" si="8"/>
        <v>0</v>
      </c>
      <c r="F20" s="6"/>
      <c r="G20" s="25">
        <f t="shared" si="2"/>
        <v>-400</v>
      </c>
      <c r="H20" s="25">
        <f t="shared" si="24"/>
        <v>100</v>
      </c>
      <c r="I20" s="25" t="str">
        <f t="shared" si="3"/>
        <v>false</v>
      </c>
      <c r="J20" s="25" t="str">
        <f t="shared" si="9"/>
        <v>false</v>
      </c>
      <c r="K20" s="25">
        <f t="shared" si="10"/>
        <v>0</v>
      </c>
      <c r="L20" s="4"/>
      <c r="M20" s="27">
        <f t="shared" si="20"/>
        <v>1.6777215999999999</v>
      </c>
      <c r="N20" s="27">
        <f t="shared" si="11"/>
        <v>0.41943039999999998</v>
      </c>
      <c r="O20" s="27" t="str">
        <f t="shared" si="4"/>
        <v>false</v>
      </c>
      <c r="P20" s="27" t="str">
        <f t="shared" si="12"/>
        <v>true</v>
      </c>
      <c r="Q20" s="27">
        <f t="shared" si="13"/>
        <v>4.1943039999999998</v>
      </c>
      <c r="R20" s="1"/>
      <c r="S20" s="27">
        <f t="shared" si="21"/>
        <v>2.5165823999999999</v>
      </c>
      <c r="T20" s="27">
        <f t="shared" si="11"/>
        <v>0.41943039999999998</v>
      </c>
      <c r="U20" s="27" t="str">
        <f t="shared" si="5"/>
        <v>false</v>
      </c>
      <c r="V20" s="27" t="str">
        <f t="shared" si="14"/>
        <v>false</v>
      </c>
      <c r="W20" s="27">
        <f t="shared" si="15"/>
        <v>-4.1943039999999998</v>
      </c>
    </row>
    <row r="21" spans="1:23" x14ac:dyDescent="0.25">
      <c r="A21" s="25">
        <f t="shared" si="0"/>
        <v>500</v>
      </c>
      <c r="B21" s="25">
        <f t="shared" ref="B21:H21" si="25">ABS(A21-A20)</f>
        <v>100</v>
      </c>
      <c r="C21" s="25" t="str">
        <f t="shared" si="1"/>
        <v>false</v>
      </c>
      <c r="D21" s="25" t="str">
        <f t="shared" si="7"/>
        <v>true</v>
      </c>
      <c r="E21" s="25">
        <f t="shared" si="8"/>
        <v>0</v>
      </c>
      <c r="F21" s="6"/>
      <c r="G21" s="25">
        <f t="shared" si="2"/>
        <v>-500</v>
      </c>
      <c r="H21" s="25">
        <f t="shared" si="25"/>
        <v>100</v>
      </c>
      <c r="I21" s="25" t="str">
        <f t="shared" si="3"/>
        <v>false</v>
      </c>
      <c r="J21" s="25" t="str">
        <f t="shared" si="9"/>
        <v>false</v>
      </c>
      <c r="K21" s="25">
        <f t="shared" si="10"/>
        <v>0</v>
      </c>
      <c r="L21" s="4"/>
      <c r="M21" s="27">
        <f t="shared" si="20"/>
        <v>2.0971519999999999</v>
      </c>
      <c r="N21" s="27">
        <f t="shared" si="11"/>
        <v>0.41943039999999998</v>
      </c>
      <c r="O21" s="27" t="str">
        <f t="shared" si="4"/>
        <v>false</v>
      </c>
      <c r="P21" s="27" t="str">
        <f t="shared" si="12"/>
        <v>true</v>
      </c>
      <c r="Q21" s="27">
        <f t="shared" si="13"/>
        <v>4.1943039999999998</v>
      </c>
      <c r="R21" s="1"/>
      <c r="S21" s="27">
        <f t="shared" si="21"/>
        <v>2.0971519999999999</v>
      </c>
      <c r="T21" s="27">
        <f t="shared" si="11"/>
        <v>0.41943039999999998</v>
      </c>
      <c r="U21" s="27" t="str">
        <f t="shared" si="5"/>
        <v>false</v>
      </c>
      <c r="V21" s="27" t="str">
        <f t="shared" si="14"/>
        <v>false</v>
      </c>
      <c r="W21" s="27">
        <f t="shared" si="15"/>
        <v>-4.1943039999999998</v>
      </c>
    </row>
    <row r="22" spans="1:23" x14ac:dyDescent="0.25">
      <c r="A22" s="25">
        <f t="shared" si="0"/>
        <v>600</v>
      </c>
      <c r="B22" s="25">
        <f t="shared" ref="B22:H22" si="26">ABS(A22-A21)</f>
        <v>100</v>
      </c>
      <c r="C22" s="25" t="str">
        <f t="shared" si="1"/>
        <v>false</v>
      </c>
      <c r="D22" s="25" t="str">
        <f t="shared" si="7"/>
        <v>true</v>
      </c>
      <c r="E22" s="25">
        <f t="shared" si="8"/>
        <v>0</v>
      </c>
      <c r="F22" s="6"/>
      <c r="G22" s="25">
        <f t="shared" si="2"/>
        <v>-600</v>
      </c>
      <c r="H22" s="25">
        <f t="shared" si="26"/>
        <v>100</v>
      </c>
      <c r="I22" s="25" t="str">
        <f t="shared" si="3"/>
        <v>false</v>
      </c>
      <c r="J22" s="25" t="str">
        <f t="shared" si="9"/>
        <v>false</v>
      </c>
      <c r="K22" s="25">
        <f t="shared" si="10"/>
        <v>0</v>
      </c>
      <c r="L22" s="4"/>
      <c r="M22" s="27">
        <f t="shared" si="20"/>
        <v>2.5165823999999999</v>
      </c>
      <c r="N22" s="27">
        <f t="shared" si="11"/>
        <v>0.41943039999999998</v>
      </c>
      <c r="O22" s="27" t="str">
        <f t="shared" si="4"/>
        <v>false</v>
      </c>
      <c r="P22" s="27" t="str">
        <f t="shared" si="12"/>
        <v>true</v>
      </c>
      <c r="Q22" s="27">
        <f t="shared" si="13"/>
        <v>4.1943039999999998</v>
      </c>
      <c r="R22" s="1"/>
      <c r="S22" s="27">
        <f t="shared" si="21"/>
        <v>1.6777215999999999</v>
      </c>
      <c r="T22" s="27">
        <f t="shared" si="11"/>
        <v>0.41943039999999998</v>
      </c>
      <c r="U22" s="27" t="str">
        <f t="shared" si="5"/>
        <v>false</v>
      </c>
      <c r="V22" s="27" t="str">
        <f t="shared" si="14"/>
        <v>false</v>
      </c>
      <c r="W22" s="27">
        <f t="shared" si="15"/>
        <v>-4.1943039999999998</v>
      </c>
    </row>
    <row r="23" spans="1:23" x14ac:dyDescent="0.25">
      <c r="A23" s="25">
        <f t="shared" si="0"/>
        <v>700</v>
      </c>
      <c r="B23" s="25">
        <f t="shared" ref="B23:H23" si="27">ABS(A23-A22)</f>
        <v>100</v>
      </c>
      <c r="C23" s="25" t="str">
        <f t="shared" si="1"/>
        <v>false</v>
      </c>
      <c r="D23" s="25" t="str">
        <f t="shared" si="7"/>
        <v>true</v>
      </c>
      <c r="E23" s="25">
        <f t="shared" si="8"/>
        <v>0</v>
      </c>
      <c r="F23" s="6"/>
      <c r="G23" s="25">
        <f t="shared" si="2"/>
        <v>-700</v>
      </c>
      <c r="H23" s="25">
        <f t="shared" si="27"/>
        <v>100</v>
      </c>
      <c r="I23" s="25" t="str">
        <f t="shared" si="3"/>
        <v>false</v>
      </c>
      <c r="J23" s="25" t="str">
        <f t="shared" si="9"/>
        <v>false</v>
      </c>
      <c r="K23" s="25">
        <f t="shared" si="10"/>
        <v>0</v>
      </c>
      <c r="L23" s="4"/>
      <c r="M23" s="27">
        <f t="shared" si="20"/>
        <v>2.9360127999999999</v>
      </c>
      <c r="N23" s="27">
        <f t="shared" si="11"/>
        <v>0.41943039999999998</v>
      </c>
      <c r="O23" s="27" t="str">
        <f t="shared" si="4"/>
        <v>false</v>
      </c>
      <c r="P23" s="27" t="str">
        <f t="shared" si="12"/>
        <v>true</v>
      </c>
      <c r="Q23" s="27">
        <f t="shared" si="13"/>
        <v>4.1943039999999998</v>
      </c>
      <c r="R23" s="1"/>
      <c r="S23" s="27">
        <f t="shared" si="21"/>
        <v>1.2582911999999999</v>
      </c>
      <c r="T23" s="27">
        <f t="shared" si="11"/>
        <v>0.41943039999999998</v>
      </c>
      <c r="U23" s="27" t="str">
        <f t="shared" si="5"/>
        <v>false</v>
      </c>
      <c r="V23" s="27" t="str">
        <f t="shared" si="14"/>
        <v>false</v>
      </c>
      <c r="W23" s="27">
        <f t="shared" si="15"/>
        <v>-4.1943039999999998</v>
      </c>
    </row>
    <row r="24" spans="1:23" x14ac:dyDescent="0.25">
      <c r="A24" s="25">
        <f t="shared" si="0"/>
        <v>800</v>
      </c>
      <c r="B24" s="25">
        <f t="shared" ref="B24:H24" si="28">ABS(A24-A23)</f>
        <v>100</v>
      </c>
      <c r="C24" s="25" t="str">
        <f t="shared" si="1"/>
        <v>false</v>
      </c>
      <c r="D24" s="25" t="str">
        <f t="shared" si="7"/>
        <v>true</v>
      </c>
      <c r="E24" s="25">
        <f t="shared" si="8"/>
        <v>0</v>
      </c>
      <c r="F24" s="6"/>
      <c r="G24" s="25">
        <f t="shared" si="2"/>
        <v>-800</v>
      </c>
      <c r="H24" s="25">
        <f t="shared" si="28"/>
        <v>100</v>
      </c>
      <c r="I24" s="25" t="str">
        <f t="shared" si="3"/>
        <v>false</v>
      </c>
      <c r="J24" s="25" t="str">
        <f t="shared" si="9"/>
        <v>false</v>
      </c>
      <c r="K24" s="25">
        <f t="shared" si="10"/>
        <v>0</v>
      </c>
      <c r="L24" s="4"/>
      <c r="M24" s="27">
        <f t="shared" si="20"/>
        <v>3.3554431999999998</v>
      </c>
      <c r="N24" s="27">
        <f t="shared" si="11"/>
        <v>0.41943039999999998</v>
      </c>
      <c r="O24" s="27" t="str">
        <f t="shared" si="4"/>
        <v>false</v>
      </c>
      <c r="P24" s="27" t="str">
        <f t="shared" si="12"/>
        <v>true</v>
      </c>
      <c r="Q24" s="27">
        <f t="shared" si="13"/>
        <v>4.1943039999999998</v>
      </c>
      <c r="R24" s="1"/>
      <c r="S24" s="27">
        <f t="shared" si="21"/>
        <v>0.83886079999999996</v>
      </c>
      <c r="T24" s="27">
        <f t="shared" si="11"/>
        <v>0.41943039999999998</v>
      </c>
      <c r="U24" s="27" t="str">
        <f t="shared" si="5"/>
        <v>false</v>
      </c>
      <c r="V24" s="27" t="str">
        <f t="shared" si="14"/>
        <v>false</v>
      </c>
      <c r="W24" s="27">
        <f t="shared" si="15"/>
        <v>-4.1943039999999998</v>
      </c>
    </row>
    <row r="25" spans="1:23" x14ac:dyDescent="0.25">
      <c r="A25" s="26">
        <f t="shared" si="0"/>
        <v>900</v>
      </c>
      <c r="B25" s="25">
        <f t="shared" ref="B25:H25" si="29">ABS(A25-A24)</f>
        <v>100</v>
      </c>
      <c r="C25" s="25" t="str">
        <f t="shared" si="1"/>
        <v>false</v>
      </c>
      <c r="D25" s="25" t="str">
        <f t="shared" si="7"/>
        <v>true</v>
      </c>
      <c r="E25" s="25">
        <f t="shared" si="8"/>
        <v>0</v>
      </c>
      <c r="F25" s="6"/>
      <c r="G25" s="26">
        <f t="shared" si="2"/>
        <v>-900</v>
      </c>
      <c r="H25" s="25">
        <f t="shared" si="29"/>
        <v>100</v>
      </c>
      <c r="I25" s="25" t="str">
        <f t="shared" si="3"/>
        <v>false</v>
      </c>
      <c r="J25" s="25" t="str">
        <f t="shared" si="9"/>
        <v>false</v>
      </c>
      <c r="K25" s="25">
        <f t="shared" si="10"/>
        <v>0</v>
      </c>
      <c r="L25" s="4"/>
      <c r="M25" s="28">
        <f t="shared" si="20"/>
        <v>3.7748735999999998</v>
      </c>
      <c r="N25" s="27">
        <f t="shared" si="11"/>
        <v>0.41943039999999998</v>
      </c>
      <c r="O25" s="27" t="str">
        <f t="shared" si="4"/>
        <v>false</v>
      </c>
      <c r="P25" s="27" t="str">
        <f t="shared" si="12"/>
        <v>true</v>
      </c>
      <c r="Q25" s="27">
        <f t="shared" si="13"/>
        <v>4.1943039999999998</v>
      </c>
      <c r="R25" s="1"/>
      <c r="S25" s="28">
        <f t="shared" si="21"/>
        <v>0.41943039999999998</v>
      </c>
      <c r="T25" s="27">
        <f t="shared" si="11"/>
        <v>0.41943039999999998</v>
      </c>
      <c r="U25" s="27" t="str">
        <f t="shared" si="5"/>
        <v>false</v>
      </c>
      <c r="V25" s="27" t="str">
        <f t="shared" si="14"/>
        <v>false</v>
      </c>
      <c r="W25" s="27">
        <f t="shared" si="15"/>
        <v>-4.1943039999999998</v>
      </c>
    </row>
    <row r="26" spans="1:23" x14ac:dyDescent="0.25">
      <c r="A26" s="26">
        <v>0</v>
      </c>
      <c r="B26" s="26">
        <f t="shared" ref="B26:H26" si="30">ABS(A26-A25)</f>
        <v>900</v>
      </c>
      <c r="C26" s="26" t="str">
        <f t="shared" si="1"/>
        <v>true</v>
      </c>
      <c r="D26" s="26" t="str">
        <f t="shared" si="7"/>
        <v>false</v>
      </c>
      <c r="E26" s="26">
        <f t="shared" si="8"/>
        <v>1000</v>
      </c>
      <c r="F26" s="6"/>
      <c r="G26" s="26">
        <v>0</v>
      </c>
      <c r="H26" s="26">
        <f t="shared" si="30"/>
        <v>900</v>
      </c>
      <c r="I26" s="26" t="str">
        <f t="shared" si="3"/>
        <v>true</v>
      </c>
      <c r="J26" s="26" t="str">
        <f t="shared" si="9"/>
        <v>true</v>
      </c>
      <c r="K26" s="26">
        <f t="shared" si="10"/>
        <v>-1000</v>
      </c>
      <c r="L26" s="4"/>
      <c r="M26" s="28">
        <v>0</v>
      </c>
      <c r="N26" s="28">
        <f t="shared" si="11"/>
        <v>3.7748735999999998</v>
      </c>
      <c r="O26" s="28" t="str">
        <f t="shared" si="4"/>
        <v>true</v>
      </c>
      <c r="P26" s="28" t="str">
        <f t="shared" si="12"/>
        <v>false</v>
      </c>
      <c r="Q26" s="28">
        <f t="shared" si="13"/>
        <v>8.3886079999999996</v>
      </c>
      <c r="R26" s="1"/>
      <c r="S26" s="28">
        <f>$O$8</f>
        <v>4.1943039999999998</v>
      </c>
      <c r="T26" s="28">
        <f t="shared" si="11"/>
        <v>3.7748735999999998</v>
      </c>
      <c r="U26" s="28" t="str">
        <f t="shared" si="5"/>
        <v>true</v>
      </c>
      <c r="V26" s="28" t="str">
        <f t="shared" si="14"/>
        <v>true</v>
      </c>
      <c r="W26" s="28">
        <f t="shared" si="15"/>
        <v>-8.3886079999999996</v>
      </c>
    </row>
    <row r="27" spans="1:23" x14ac:dyDescent="0.25">
      <c r="A27" s="25">
        <f t="shared" ref="A27:A35" si="31">A26+$C$8/10</f>
        <v>100</v>
      </c>
      <c r="B27" s="25">
        <f t="shared" ref="B27:H27" si="32">ABS(A27-A26)</f>
        <v>100</v>
      </c>
      <c r="C27" s="25" t="str">
        <f t="shared" si="1"/>
        <v>false</v>
      </c>
      <c r="D27" s="25" t="str">
        <f t="shared" si="7"/>
        <v>true</v>
      </c>
      <c r="E27" s="25">
        <f t="shared" si="8"/>
        <v>1000</v>
      </c>
      <c r="F27" s="6"/>
      <c r="G27" s="25">
        <f t="shared" ref="G27:G35" si="33">G26-$C$8/10</f>
        <v>-100</v>
      </c>
      <c r="H27" s="25">
        <f t="shared" si="32"/>
        <v>100</v>
      </c>
      <c r="I27" s="25" t="str">
        <f t="shared" si="3"/>
        <v>false</v>
      </c>
      <c r="J27" s="25" t="str">
        <f t="shared" si="9"/>
        <v>false</v>
      </c>
      <c r="K27" s="25">
        <f t="shared" si="10"/>
        <v>-1000</v>
      </c>
      <c r="L27" s="4"/>
      <c r="M27" s="27">
        <f t="shared" ref="M27:M35" si="34">M26+$O$8/10</f>
        <v>0.41943039999999998</v>
      </c>
      <c r="N27" s="27">
        <f t="shared" si="11"/>
        <v>0.41943039999999998</v>
      </c>
      <c r="O27" s="27" t="str">
        <f t="shared" si="4"/>
        <v>false</v>
      </c>
      <c r="P27" s="27" t="str">
        <f t="shared" si="12"/>
        <v>true</v>
      </c>
      <c r="Q27" s="27">
        <f t="shared" si="13"/>
        <v>8.3886079999999996</v>
      </c>
      <c r="R27" s="1"/>
      <c r="S27" s="27">
        <f t="shared" ref="S27:S35" si="35">S26-$O$8/10</f>
        <v>3.7748735999999998</v>
      </c>
      <c r="T27" s="27">
        <f t="shared" si="11"/>
        <v>0.41943039999999998</v>
      </c>
      <c r="U27" s="27" t="str">
        <f t="shared" si="5"/>
        <v>false</v>
      </c>
      <c r="V27" s="27" t="str">
        <f t="shared" si="14"/>
        <v>false</v>
      </c>
      <c r="W27" s="27">
        <f t="shared" si="15"/>
        <v>-8.3886079999999996</v>
      </c>
    </row>
    <row r="28" spans="1:23" x14ac:dyDescent="0.25">
      <c r="A28" s="25">
        <f t="shared" si="31"/>
        <v>200</v>
      </c>
      <c r="B28" s="25">
        <f t="shared" ref="B28:H28" si="36">ABS(A28-A27)</f>
        <v>100</v>
      </c>
      <c r="C28" s="25" t="str">
        <f t="shared" si="1"/>
        <v>false</v>
      </c>
      <c r="D28" s="25" t="str">
        <f t="shared" si="7"/>
        <v>true</v>
      </c>
      <c r="E28" s="25">
        <f t="shared" si="8"/>
        <v>1000</v>
      </c>
      <c r="F28" s="6"/>
      <c r="G28" s="25">
        <f t="shared" si="33"/>
        <v>-200</v>
      </c>
      <c r="H28" s="25">
        <f t="shared" si="36"/>
        <v>100</v>
      </c>
      <c r="I28" s="25" t="str">
        <f t="shared" si="3"/>
        <v>false</v>
      </c>
      <c r="J28" s="25" t="str">
        <f t="shared" si="9"/>
        <v>false</v>
      </c>
      <c r="K28" s="25">
        <f t="shared" si="10"/>
        <v>-1000</v>
      </c>
      <c r="L28" s="4"/>
      <c r="M28" s="27">
        <f t="shared" si="34"/>
        <v>0.83886079999999996</v>
      </c>
      <c r="N28" s="27">
        <f t="shared" si="11"/>
        <v>0.41943039999999998</v>
      </c>
      <c r="O28" s="27" t="str">
        <f t="shared" si="4"/>
        <v>false</v>
      </c>
      <c r="P28" s="27" t="str">
        <f t="shared" si="12"/>
        <v>true</v>
      </c>
      <c r="Q28" s="27">
        <f t="shared" si="13"/>
        <v>8.3886079999999996</v>
      </c>
      <c r="R28" s="1"/>
      <c r="S28" s="27">
        <f t="shared" si="35"/>
        <v>3.3554431999999998</v>
      </c>
      <c r="T28" s="27">
        <f t="shared" si="11"/>
        <v>0.41943039999999998</v>
      </c>
      <c r="U28" s="27" t="str">
        <f t="shared" si="5"/>
        <v>false</v>
      </c>
      <c r="V28" s="27" t="str">
        <f t="shared" si="14"/>
        <v>false</v>
      </c>
      <c r="W28" s="27">
        <f t="shared" si="15"/>
        <v>-8.3886079999999996</v>
      </c>
    </row>
    <row r="29" spans="1:23" x14ac:dyDescent="0.25">
      <c r="A29" s="25">
        <f t="shared" si="31"/>
        <v>300</v>
      </c>
      <c r="B29" s="25">
        <f t="shared" ref="B29:H29" si="37">ABS(A29-A28)</f>
        <v>100</v>
      </c>
      <c r="C29" s="25" t="str">
        <f t="shared" si="1"/>
        <v>false</v>
      </c>
      <c r="D29" s="25" t="str">
        <f t="shared" si="7"/>
        <v>true</v>
      </c>
      <c r="E29" s="25">
        <f t="shared" si="8"/>
        <v>1000</v>
      </c>
      <c r="F29" s="6"/>
      <c r="G29" s="25">
        <f t="shared" si="33"/>
        <v>-300</v>
      </c>
      <c r="H29" s="25">
        <f t="shared" si="37"/>
        <v>100</v>
      </c>
      <c r="I29" s="25" t="str">
        <f t="shared" si="3"/>
        <v>false</v>
      </c>
      <c r="J29" s="25" t="str">
        <f t="shared" si="9"/>
        <v>false</v>
      </c>
      <c r="K29" s="25">
        <f t="shared" si="10"/>
        <v>-1000</v>
      </c>
      <c r="L29" s="4"/>
      <c r="M29" s="27">
        <f t="shared" si="34"/>
        <v>1.2582911999999999</v>
      </c>
      <c r="N29" s="27">
        <f t="shared" si="11"/>
        <v>0.41943039999999998</v>
      </c>
      <c r="O29" s="27" t="str">
        <f t="shared" si="4"/>
        <v>false</v>
      </c>
      <c r="P29" s="27" t="str">
        <f t="shared" si="12"/>
        <v>true</v>
      </c>
      <c r="Q29" s="27">
        <f t="shared" si="13"/>
        <v>8.3886079999999996</v>
      </c>
      <c r="R29" s="1"/>
      <c r="S29" s="27">
        <f t="shared" si="35"/>
        <v>2.9360127999999999</v>
      </c>
      <c r="T29" s="27">
        <f t="shared" si="11"/>
        <v>0.41943039999999998</v>
      </c>
      <c r="U29" s="27" t="str">
        <f t="shared" si="5"/>
        <v>false</v>
      </c>
      <c r="V29" s="27" t="str">
        <f t="shared" si="14"/>
        <v>false</v>
      </c>
      <c r="W29" s="27">
        <f t="shared" si="15"/>
        <v>-8.3886079999999996</v>
      </c>
    </row>
    <row r="30" spans="1:23" x14ac:dyDescent="0.25">
      <c r="A30" s="25">
        <f t="shared" si="31"/>
        <v>400</v>
      </c>
      <c r="B30" s="25">
        <f t="shared" ref="B30:H30" si="38">ABS(A30-A29)</f>
        <v>100</v>
      </c>
      <c r="C30" s="25" t="str">
        <f t="shared" si="1"/>
        <v>false</v>
      </c>
      <c r="D30" s="25" t="str">
        <f t="shared" si="7"/>
        <v>true</v>
      </c>
      <c r="E30" s="25">
        <f t="shared" si="8"/>
        <v>1000</v>
      </c>
      <c r="F30" s="6"/>
      <c r="G30" s="25">
        <f t="shared" si="33"/>
        <v>-400</v>
      </c>
      <c r="H30" s="25">
        <f t="shared" si="38"/>
        <v>100</v>
      </c>
      <c r="I30" s="25" t="str">
        <f t="shared" si="3"/>
        <v>false</v>
      </c>
      <c r="J30" s="25" t="str">
        <f t="shared" si="9"/>
        <v>false</v>
      </c>
      <c r="K30" s="25">
        <f t="shared" si="10"/>
        <v>-1000</v>
      </c>
      <c r="L30" s="4"/>
      <c r="M30" s="27">
        <f t="shared" si="34"/>
        <v>1.6777215999999999</v>
      </c>
      <c r="N30" s="27">
        <f t="shared" si="11"/>
        <v>0.41943039999999998</v>
      </c>
      <c r="O30" s="27" t="str">
        <f t="shared" si="4"/>
        <v>false</v>
      </c>
      <c r="P30" s="27" t="str">
        <f t="shared" si="12"/>
        <v>true</v>
      </c>
      <c r="Q30" s="27">
        <f t="shared" si="13"/>
        <v>8.3886079999999996</v>
      </c>
      <c r="R30" s="1"/>
      <c r="S30" s="27">
        <f t="shared" si="35"/>
        <v>2.5165823999999999</v>
      </c>
      <c r="T30" s="27">
        <f t="shared" si="11"/>
        <v>0.41943039999999998</v>
      </c>
      <c r="U30" s="27" t="str">
        <f t="shared" si="5"/>
        <v>false</v>
      </c>
      <c r="V30" s="27" t="str">
        <f t="shared" si="14"/>
        <v>false</v>
      </c>
      <c r="W30" s="27">
        <f t="shared" si="15"/>
        <v>-8.3886079999999996</v>
      </c>
    </row>
    <row r="31" spans="1:23" x14ac:dyDescent="0.25">
      <c r="A31" s="25">
        <f t="shared" si="31"/>
        <v>500</v>
      </c>
      <c r="B31" s="25">
        <f t="shared" ref="B31:H31" si="39">ABS(A31-A30)</f>
        <v>100</v>
      </c>
      <c r="C31" s="25" t="str">
        <f t="shared" si="1"/>
        <v>false</v>
      </c>
      <c r="D31" s="25" t="str">
        <f t="shared" si="7"/>
        <v>true</v>
      </c>
      <c r="E31" s="25">
        <f t="shared" si="8"/>
        <v>1000</v>
      </c>
      <c r="F31" s="6"/>
      <c r="G31" s="25">
        <f t="shared" si="33"/>
        <v>-500</v>
      </c>
      <c r="H31" s="25">
        <f t="shared" si="39"/>
        <v>100</v>
      </c>
      <c r="I31" s="25" t="str">
        <f t="shared" si="3"/>
        <v>false</v>
      </c>
      <c r="J31" s="25" t="str">
        <f t="shared" si="9"/>
        <v>false</v>
      </c>
      <c r="K31" s="25">
        <f t="shared" si="10"/>
        <v>-1000</v>
      </c>
      <c r="L31" s="4"/>
      <c r="M31" s="27">
        <f t="shared" si="34"/>
        <v>2.0971519999999999</v>
      </c>
      <c r="N31" s="27">
        <f t="shared" si="11"/>
        <v>0.41943039999999998</v>
      </c>
      <c r="O31" s="27" t="str">
        <f t="shared" si="4"/>
        <v>false</v>
      </c>
      <c r="P31" s="27" t="str">
        <f t="shared" si="12"/>
        <v>true</v>
      </c>
      <c r="Q31" s="27">
        <f t="shared" si="13"/>
        <v>8.3886079999999996</v>
      </c>
      <c r="R31" s="1"/>
      <c r="S31" s="27">
        <f t="shared" si="35"/>
        <v>2.0971519999999999</v>
      </c>
      <c r="T31" s="27">
        <f t="shared" si="11"/>
        <v>0.41943039999999998</v>
      </c>
      <c r="U31" s="27" t="str">
        <f t="shared" si="5"/>
        <v>false</v>
      </c>
      <c r="V31" s="27" t="str">
        <f t="shared" si="14"/>
        <v>false</v>
      </c>
      <c r="W31" s="27">
        <f t="shared" si="15"/>
        <v>-8.3886079999999996</v>
      </c>
    </row>
    <row r="32" spans="1:23" x14ac:dyDescent="0.25">
      <c r="A32" s="25">
        <f t="shared" si="31"/>
        <v>600</v>
      </c>
      <c r="B32" s="25">
        <f t="shared" ref="B32:H32" si="40">ABS(A32-A31)</f>
        <v>100</v>
      </c>
      <c r="C32" s="25" t="str">
        <f t="shared" si="1"/>
        <v>false</v>
      </c>
      <c r="D32" s="25" t="str">
        <f t="shared" si="7"/>
        <v>true</v>
      </c>
      <c r="E32" s="25">
        <f t="shared" si="8"/>
        <v>1000</v>
      </c>
      <c r="F32" s="6"/>
      <c r="G32" s="25">
        <f t="shared" si="33"/>
        <v>-600</v>
      </c>
      <c r="H32" s="25">
        <f t="shared" si="40"/>
        <v>100</v>
      </c>
      <c r="I32" s="25" t="str">
        <f t="shared" si="3"/>
        <v>false</v>
      </c>
      <c r="J32" s="25" t="str">
        <f t="shared" si="9"/>
        <v>false</v>
      </c>
      <c r="K32" s="25">
        <f t="shared" si="10"/>
        <v>-1000</v>
      </c>
      <c r="L32" s="4"/>
      <c r="M32" s="27">
        <f t="shared" si="34"/>
        <v>2.5165823999999999</v>
      </c>
      <c r="N32" s="27">
        <f t="shared" si="11"/>
        <v>0.41943039999999998</v>
      </c>
      <c r="O32" s="27" t="str">
        <f t="shared" si="4"/>
        <v>false</v>
      </c>
      <c r="P32" s="27" t="str">
        <f t="shared" si="12"/>
        <v>true</v>
      </c>
      <c r="Q32" s="27">
        <f t="shared" si="13"/>
        <v>8.3886079999999996</v>
      </c>
      <c r="R32" s="1"/>
      <c r="S32" s="27">
        <f t="shared" si="35"/>
        <v>1.6777215999999999</v>
      </c>
      <c r="T32" s="27">
        <f t="shared" si="11"/>
        <v>0.41943039999999998</v>
      </c>
      <c r="U32" s="27" t="str">
        <f t="shared" si="5"/>
        <v>false</v>
      </c>
      <c r="V32" s="27" t="str">
        <f t="shared" si="14"/>
        <v>false</v>
      </c>
      <c r="W32" s="27">
        <f t="shared" si="15"/>
        <v>-8.3886079999999996</v>
      </c>
    </row>
    <row r="33" spans="1:23" x14ac:dyDescent="0.25">
      <c r="A33" s="25">
        <f t="shared" si="31"/>
        <v>700</v>
      </c>
      <c r="B33" s="25">
        <f t="shared" ref="B33:H33" si="41">ABS(A33-A32)</f>
        <v>100</v>
      </c>
      <c r="C33" s="25" t="str">
        <f t="shared" si="1"/>
        <v>false</v>
      </c>
      <c r="D33" s="25" t="str">
        <f t="shared" si="7"/>
        <v>true</v>
      </c>
      <c r="E33" s="25">
        <f t="shared" si="8"/>
        <v>1000</v>
      </c>
      <c r="F33" s="6"/>
      <c r="G33" s="25">
        <f t="shared" si="33"/>
        <v>-700</v>
      </c>
      <c r="H33" s="25">
        <f t="shared" si="41"/>
        <v>100</v>
      </c>
      <c r="I33" s="25" t="str">
        <f t="shared" si="3"/>
        <v>false</v>
      </c>
      <c r="J33" s="25" t="str">
        <f t="shared" si="9"/>
        <v>false</v>
      </c>
      <c r="K33" s="25">
        <f t="shared" si="10"/>
        <v>-1000</v>
      </c>
      <c r="L33" s="4"/>
      <c r="M33" s="27">
        <f t="shared" si="34"/>
        <v>2.9360127999999999</v>
      </c>
      <c r="N33" s="27">
        <f t="shared" si="11"/>
        <v>0.41943039999999998</v>
      </c>
      <c r="O33" s="27" t="str">
        <f t="shared" si="4"/>
        <v>false</v>
      </c>
      <c r="P33" s="27" t="str">
        <f t="shared" si="12"/>
        <v>true</v>
      </c>
      <c r="Q33" s="27">
        <f t="shared" si="13"/>
        <v>8.3886079999999996</v>
      </c>
      <c r="R33" s="1"/>
      <c r="S33" s="27">
        <f t="shared" si="35"/>
        <v>1.2582911999999999</v>
      </c>
      <c r="T33" s="27">
        <f t="shared" si="11"/>
        <v>0.41943039999999998</v>
      </c>
      <c r="U33" s="27" t="str">
        <f t="shared" si="5"/>
        <v>false</v>
      </c>
      <c r="V33" s="27" t="str">
        <f t="shared" si="14"/>
        <v>false</v>
      </c>
      <c r="W33" s="27">
        <f t="shared" si="15"/>
        <v>-8.3886079999999996</v>
      </c>
    </row>
    <row r="34" spans="1:23" x14ac:dyDescent="0.25">
      <c r="A34" s="25">
        <f t="shared" si="31"/>
        <v>800</v>
      </c>
      <c r="B34" s="25">
        <f t="shared" ref="B34:H34" si="42">ABS(A34-A33)</f>
        <v>100</v>
      </c>
      <c r="C34" s="25" t="str">
        <f t="shared" si="1"/>
        <v>false</v>
      </c>
      <c r="D34" s="25" t="str">
        <f t="shared" si="7"/>
        <v>true</v>
      </c>
      <c r="E34" s="25">
        <f t="shared" si="8"/>
        <v>1000</v>
      </c>
      <c r="F34" s="6"/>
      <c r="G34" s="25">
        <f t="shared" si="33"/>
        <v>-800</v>
      </c>
      <c r="H34" s="25">
        <f t="shared" si="42"/>
        <v>100</v>
      </c>
      <c r="I34" s="25" t="str">
        <f t="shared" si="3"/>
        <v>false</v>
      </c>
      <c r="J34" s="25" t="str">
        <f t="shared" si="9"/>
        <v>false</v>
      </c>
      <c r="K34" s="25">
        <f t="shared" si="10"/>
        <v>-1000</v>
      </c>
      <c r="L34" s="4"/>
      <c r="M34" s="27">
        <f t="shared" si="34"/>
        <v>3.3554431999999998</v>
      </c>
      <c r="N34" s="27">
        <f t="shared" si="11"/>
        <v>0.41943039999999998</v>
      </c>
      <c r="O34" s="27" t="str">
        <f t="shared" si="4"/>
        <v>false</v>
      </c>
      <c r="P34" s="27" t="str">
        <f t="shared" si="12"/>
        <v>true</v>
      </c>
      <c r="Q34" s="27">
        <f t="shared" si="13"/>
        <v>8.3886079999999996</v>
      </c>
      <c r="R34" s="1"/>
      <c r="S34" s="27">
        <f t="shared" si="35"/>
        <v>0.83886079999999996</v>
      </c>
      <c r="T34" s="27">
        <f t="shared" si="11"/>
        <v>0.41943039999999998</v>
      </c>
      <c r="U34" s="27" t="str">
        <f t="shared" si="5"/>
        <v>false</v>
      </c>
      <c r="V34" s="27" t="str">
        <f t="shared" si="14"/>
        <v>false</v>
      </c>
      <c r="W34" s="27">
        <f t="shared" si="15"/>
        <v>-8.3886079999999996</v>
      </c>
    </row>
    <row r="35" spans="1:23" x14ac:dyDescent="0.25">
      <c r="A35" s="26">
        <f t="shared" si="31"/>
        <v>900</v>
      </c>
      <c r="B35" s="25">
        <f t="shared" ref="B35:H35" si="43">ABS(A35-A34)</f>
        <v>100</v>
      </c>
      <c r="C35" s="25" t="str">
        <f t="shared" si="1"/>
        <v>false</v>
      </c>
      <c r="D35" s="25" t="str">
        <f t="shared" si="7"/>
        <v>true</v>
      </c>
      <c r="E35" s="25">
        <f t="shared" si="8"/>
        <v>1000</v>
      </c>
      <c r="F35" s="6"/>
      <c r="G35" s="26">
        <f t="shared" si="33"/>
        <v>-900</v>
      </c>
      <c r="H35" s="25">
        <f t="shared" si="43"/>
        <v>100</v>
      </c>
      <c r="I35" s="25" t="str">
        <f t="shared" si="3"/>
        <v>false</v>
      </c>
      <c r="J35" s="25" t="str">
        <f t="shared" si="9"/>
        <v>false</v>
      </c>
      <c r="K35" s="25">
        <f t="shared" si="10"/>
        <v>-1000</v>
      </c>
      <c r="L35" s="4"/>
      <c r="M35" s="28">
        <f t="shared" si="34"/>
        <v>3.7748735999999998</v>
      </c>
      <c r="N35" s="27">
        <f t="shared" si="11"/>
        <v>0.41943039999999998</v>
      </c>
      <c r="O35" s="27" t="str">
        <f t="shared" si="4"/>
        <v>false</v>
      </c>
      <c r="P35" s="27" t="str">
        <f t="shared" si="12"/>
        <v>true</v>
      </c>
      <c r="Q35" s="27">
        <f t="shared" si="13"/>
        <v>8.3886079999999996</v>
      </c>
      <c r="R35" s="1"/>
      <c r="S35" s="28">
        <f t="shared" si="35"/>
        <v>0.41943039999999998</v>
      </c>
      <c r="T35" s="27">
        <f t="shared" si="11"/>
        <v>0.41943039999999998</v>
      </c>
      <c r="U35" s="27" t="str">
        <f t="shared" si="5"/>
        <v>false</v>
      </c>
      <c r="V35" s="27" t="str">
        <f t="shared" si="14"/>
        <v>false</v>
      </c>
      <c r="W35" s="27">
        <f t="shared" si="15"/>
        <v>-8.3886079999999996</v>
      </c>
    </row>
    <row r="36" spans="1:23" x14ac:dyDescent="0.25">
      <c r="A36" s="26">
        <v>0</v>
      </c>
      <c r="B36" s="26">
        <f t="shared" ref="B36:H36" si="44">ABS(A36-A35)</f>
        <v>900</v>
      </c>
      <c r="C36" s="26" t="str">
        <f t="shared" si="1"/>
        <v>true</v>
      </c>
      <c r="D36" s="26" t="str">
        <f t="shared" si="7"/>
        <v>false</v>
      </c>
      <c r="E36" s="26">
        <f t="shared" si="8"/>
        <v>2000</v>
      </c>
      <c r="F36" s="6"/>
      <c r="G36" s="26">
        <v>0</v>
      </c>
      <c r="H36" s="26">
        <f t="shared" si="44"/>
        <v>900</v>
      </c>
      <c r="I36" s="26" t="str">
        <f t="shared" si="3"/>
        <v>true</v>
      </c>
      <c r="J36" s="26" t="str">
        <f t="shared" si="9"/>
        <v>true</v>
      </c>
      <c r="K36" s="26">
        <f t="shared" si="10"/>
        <v>-2000</v>
      </c>
      <c r="L36" s="4"/>
      <c r="M36" s="28">
        <v>0</v>
      </c>
      <c r="N36" s="28">
        <f t="shared" si="11"/>
        <v>3.7748735999999998</v>
      </c>
      <c r="O36" s="28" t="str">
        <f t="shared" si="4"/>
        <v>true</v>
      </c>
      <c r="P36" s="28" t="str">
        <f t="shared" si="12"/>
        <v>false</v>
      </c>
      <c r="Q36" s="28">
        <f t="shared" si="13"/>
        <v>12.582912</v>
      </c>
      <c r="R36" s="1"/>
      <c r="S36" s="28">
        <f>$O$8</f>
        <v>4.1943039999999998</v>
      </c>
      <c r="T36" s="28">
        <f t="shared" si="11"/>
        <v>3.7748735999999998</v>
      </c>
      <c r="U36" s="28" t="str">
        <f t="shared" si="5"/>
        <v>true</v>
      </c>
      <c r="V36" s="28" t="str">
        <f t="shared" si="14"/>
        <v>true</v>
      </c>
      <c r="W36" s="28">
        <f t="shared" si="15"/>
        <v>-12.582912</v>
      </c>
    </row>
    <row r="37" spans="1:23" x14ac:dyDescent="0.25">
      <c r="A37" s="25">
        <f>A36+$C$8/10</f>
        <v>100</v>
      </c>
      <c r="B37" s="25">
        <f t="shared" ref="B37:H37" si="45">ABS(A37-A36)</f>
        <v>100</v>
      </c>
      <c r="C37" s="25" t="str">
        <f t="shared" si="1"/>
        <v>false</v>
      </c>
      <c r="D37" s="25" t="str">
        <f t="shared" si="7"/>
        <v>true</v>
      </c>
      <c r="E37" s="25">
        <f t="shared" si="8"/>
        <v>2000</v>
      </c>
      <c r="F37" s="6"/>
      <c r="G37" s="25">
        <f>G36-$C$8/10</f>
        <v>-100</v>
      </c>
      <c r="H37" s="25">
        <f t="shared" si="45"/>
        <v>100</v>
      </c>
      <c r="I37" s="25" t="str">
        <f t="shared" si="3"/>
        <v>false</v>
      </c>
      <c r="J37" s="25" t="str">
        <f t="shared" si="9"/>
        <v>false</v>
      </c>
      <c r="K37" s="25">
        <f t="shared" si="10"/>
        <v>-2000</v>
      </c>
      <c r="L37" s="4"/>
      <c r="M37" s="27">
        <f>M36+$O$8/10</f>
        <v>0.41943039999999998</v>
      </c>
      <c r="N37" s="27">
        <f t="shared" si="11"/>
        <v>0.41943039999999998</v>
      </c>
      <c r="O37" s="27" t="str">
        <f t="shared" si="4"/>
        <v>false</v>
      </c>
      <c r="P37" s="27" t="str">
        <f t="shared" si="12"/>
        <v>true</v>
      </c>
      <c r="Q37" s="27">
        <f t="shared" si="13"/>
        <v>12.582912</v>
      </c>
      <c r="R37" s="1"/>
      <c r="S37" s="27">
        <f>S36-$O$8/10</f>
        <v>3.7748735999999998</v>
      </c>
      <c r="T37" s="27">
        <f t="shared" si="11"/>
        <v>0.41943039999999998</v>
      </c>
      <c r="U37" s="27" t="str">
        <f t="shared" si="5"/>
        <v>false</v>
      </c>
      <c r="V37" s="27" t="str">
        <f t="shared" si="14"/>
        <v>false</v>
      </c>
      <c r="W37" s="27">
        <f t="shared" si="15"/>
        <v>-12.582912</v>
      </c>
    </row>
    <row r="38" spans="1:23" x14ac:dyDescent="0.25">
      <c r="A38" s="25">
        <f>A37+$C$8/10</f>
        <v>200</v>
      </c>
      <c r="B38" s="25">
        <f t="shared" ref="B38:H38" si="46">ABS(A38-A37)</f>
        <v>100</v>
      </c>
      <c r="C38" s="25" t="str">
        <f t="shared" si="1"/>
        <v>false</v>
      </c>
      <c r="D38" s="25" t="str">
        <f t="shared" si="7"/>
        <v>true</v>
      </c>
      <c r="E38" s="25">
        <f t="shared" si="8"/>
        <v>2000</v>
      </c>
      <c r="F38" s="6"/>
      <c r="G38" s="25">
        <f>G37-$C$8/10</f>
        <v>-200</v>
      </c>
      <c r="H38" s="25">
        <f t="shared" si="46"/>
        <v>100</v>
      </c>
      <c r="I38" s="25" t="str">
        <f t="shared" si="3"/>
        <v>false</v>
      </c>
      <c r="J38" s="25" t="str">
        <f t="shared" si="9"/>
        <v>false</v>
      </c>
      <c r="K38" s="25">
        <f t="shared" si="10"/>
        <v>-2000</v>
      </c>
      <c r="L38" s="4"/>
      <c r="M38" s="27">
        <f>M37+$O$8/10</f>
        <v>0.83886079999999996</v>
      </c>
      <c r="N38" s="27">
        <f t="shared" si="11"/>
        <v>0.41943039999999998</v>
      </c>
      <c r="O38" s="27" t="str">
        <f t="shared" si="4"/>
        <v>false</v>
      </c>
      <c r="P38" s="27" t="str">
        <f t="shared" si="12"/>
        <v>true</v>
      </c>
      <c r="Q38" s="27">
        <f t="shared" si="13"/>
        <v>12.582912</v>
      </c>
      <c r="R38" s="1"/>
      <c r="S38" s="27">
        <f>S37-$O$8/10</f>
        <v>3.3554431999999998</v>
      </c>
      <c r="T38" s="27">
        <f t="shared" si="11"/>
        <v>0.41943039999999998</v>
      </c>
      <c r="U38" s="27" t="str">
        <f t="shared" si="5"/>
        <v>false</v>
      </c>
      <c r="V38" s="27" t="str">
        <f t="shared" si="14"/>
        <v>false</v>
      </c>
      <c r="W38" s="27">
        <f t="shared" si="15"/>
        <v>-12.582912</v>
      </c>
    </row>
    <row r="39" spans="1:23" x14ac:dyDescent="0.25">
      <c r="A39" s="25">
        <f>A38+$C$8/10</f>
        <v>300</v>
      </c>
      <c r="B39" s="25">
        <f t="shared" ref="B39:H39" si="47">ABS(A39-A38)</f>
        <v>100</v>
      </c>
      <c r="C39" s="25" t="str">
        <f t="shared" si="1"/>
        <v>false</v>
      </c>
      <c r="D39" s="25" t="str">
        <f t="shared" si="7"/>
        <v>true</v>
      </c>
      <c r="E39" s="25">
        <f t="shared" si="8"/>
        <v>2000</v>
      </c>
      <c r="F39" s="6"/>
      <c r="G39" s="25">
        <f>G38-$C$8/10</f>
        <v>-300</v>
      </c>
      <c r="H39" s="25">
        <f t="shared" si="47"/>
        <v>100</v>
      </c>
      <c r="I39" s="25" t="str">
        <f t="shared" si="3"/>
        <v>false</v>
      </c>
      <c r="J39" s="25" t="str">
        <f t="shared" si="9"/>
        <v>false</v>
      </c>
      <c r="K39" s="25">
        <f t="shared" si="10"/>
        <v>-2000</v>
      </c>
      <c r="L39" s="4"/>
      <c r="M39" s="27">
        <f>M38+$O$8/10</f>
        <v>1.2582911999999999</v>
      </c>
      <c r="N39" s="27">
        <f t="shared" si="11"/>
        <v>0.41943039999999998</v>
      </c>
      <c r="O39" s="27" t="str">
        <f t="shared" si="4"/>
        <v>false</v>
      </c>
      <c r="P39" s="27" t="str">
        <f t="shared" si="12"/>
        <v>true</v>
      </c>
      <c r="Q39" s="27">
        <f t="shared" si="13"/>
        <v>12.582912</v>
      </c>
      <c r="R39" s="1"/>
      <c r="S39" s="27">
        <f>S38-$O$8/10</f>
        <v>2.9360127999999999</v>
      </c>
      <c r="T39" s="27">
        <f t="shared" si="11"/>
        <v>0.41943039999999998</v>
      </c>
      <c r="U39" s="27" t="str">
        <f t="shared" si="5"/>
        <v>false</v>
      </c>
      <c r="V39" s="27" t="str">
        <f t="shared" si="14"/>
        <v>false</v>
      </c>
      <c r="W39" s="27">
        <f t="shared" si="15"/>
        <v>-12.582912</v>
      </c>
    </row>
    <row r="40" spans="1:23" x14ac:dyDescent="0.25">
      <c r="A40" s="25">
        <f>A39+$C$8/10</f>
        <v>400</v>
      </c>
      <c r="B40" s="25">
        <f t="shared" ref="B40:H40" si="48">ABS(A40-A39)</f>
        <v>100</v>
      </c>
      <c r="C40" s="25" t="str">
        <f t="shared" si="1"/>
        <v>false</v>
      </c>
      <c r="D40" s="25" t="str">
        <f t="shared" si="7"/>
        <v>true</v>
      </c>
      <c r="E40" s="25">
        <f t="shared" si="8"/>
        <v>2000</v>
      </c>
      <c r="F40" s="6"/>
      <c r="G40" s="25">
        <f>G39-$C$8/10</f>
        <v>-400</v>
      </c>
      <c r="H40" s="25">
        <f t="shared" si="48"/>
        <v>100</v>
      </c>
      <c r="I40" s="25" t="str">
        <f t="shared" si="3"/>
        <v>false</v>
      </c>
      <c r="J40" s="25" t="str">
        <f t="shared" si="9"/>
        <v>false</v>
      </c>
      <c r="K40" s="25">
        <f t="shared" si="10"/>
        <v>-2000</v>
      </c>
      <c r="L40" s="4"/>
      <c r="M40" s="27">
        <f>M39+$O$8/10</f>
        <v>1.6777215999999999</v>
      </c>
      <c r="N40" s="27">
        <f t="shared" si="11"/>
        <v>0.41943039999999998</v>
      </c>
      <c r="O40" s="27" t="str">
        <f t="shared" si="4"/>
        <v>false</v>
      </c>
      <c r="P40" s="27" t="str">
        <f t="shared" si="12"/>
        <v>true</v>
      </c>
      <c r="Q40" s="27">
        <f t="shared" si="13"/>
        <v>12.582912</v>
      </c>
      <c r="R40" s="1"/>
      <c r="S40" s="27">
        <f>S39-$O$8/10</f>
        <v>2.5165823999999999</v>
      </c>
      <c r="T40" s="27">
        <f t="shared" si="11"/>
        <v>0.41943039999999998</v>
      </c>
      <c r="U40" s="27" t="str">
        <f t="shared" si="5"/>
        <v>false</v>
      </c>
      <c r="V40" s="27" t="str">
        <f t="shared" si="14"/>
        <v>false</v>
      </c>
      <c r="W40" s="27">
        <f t="shared" si="15"/>
        <v>-12.582912</v>
      </c>
    </row>
    <row r="41" spans="1:23" x14ac:dyDescent="0.25">
      <c r="A41" s="25">
        <f>A40+$C$8/10</f>
        <v>500</v>
      </c>
      <c r="B41" s="25">
        <f t="shared" ref="B41:H41" si="49">ABS(A41-A40)</f>
        <v>100</v>
      </c>
      <c r="C41" s="25" t="str">
        <f t="shared" si="1"/>
        <v>false</v>
      </c>
      <c r="D41" s="25" t="str">
        <f t="shared" si="7"/>
        <v>true</v>
      </c>
      <c r="E41" s="25">
        <f t="shared" si="8"/>
        <v>2000</v>
      </c>
      <c r="F41" s="6"/>
      <c r="G41" s="25">
        <f>G40-$C$8/10</f>
        <v>-500</v>
      </c>
      <c r="H41" s="25">
        <f t="shared" si="49"/>
        <v>100</v>
      </c>
      <c r="I41" s="25" t="str">
        <f t="shared" si="3"/>
        <v>false</v>
      </c>
      <c r="J41" s="25" t="str">
        <f t="shared" si="9"/>
        <v>false</v>
      </c>
      <c r="K41" s="25">
        <f t="shared" si="10"/>
        <v>-2000</v>
      </c>
      <c r="L41" s="4"/>
      <c r="M41" s="27">
        <f>M40+$O$8/10</f>
        <v>2.0971519999999999</v>
      </c>
      <c r="N41" s="27">
        <f t="shared" si="11"/>
        <v>0.41943039999999998</v>
      </c>
      <c r="O41" s="27" t="str">
        <f t="shared" si="4"/>
        <v>false</v>
      </c>
      <c r="P41" s="27" t="str">
        <f t="shared" si="12"/>
        <v>true</v>
      </c>
      <c r="Q41" s="27">
        <f t="shared" si="13"/>
        <v>12.582912</v>
      </c>
      <c r="R41" s="1"/>
      <c r="S41" s="27">
        <f>S40-$O$8/10</f>
        <v>2.0971519999999999</v>
      </c>
      <c r="T41" s="27">
        <f t="shared" si="11"/>
        <v>0.41943039999999998</v>
      </c>
      <c r="U41" s="27" t="str">
        <f t="shared" si="5"/>
        <v>false</v>
      </c>
      <c r="V41" s="27" t="str">
        <f t="shared" si="14"/>
        <v>false</v>
      </c>
      <c r="W41" s="27">
        <f t="shared" si="15"/>
        <v>-12.582912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sqref="A1:A13"/>
    </sheetView>
  </sheetViews>
  <sheetFormatPr baseColWidth="10" defaultRowHeight="15" x14ac:dyDescent="0.25"/>
  <sheetData>
    <row r="1" spans="1:1" x14ac:dyDescent="0.25">
      <c r="A1" t="s">
        <v>28</v>
      </c>
    </row>
    <row r="2" spans="1:1" x14ac:dyDescent="0.25">
      <c r="A2" t="s">
        <v>29</v>
      </c>
    </row>
    <row r="3" spans="1:1" x14ac:dyDescent="0.25">
      <c r="A3" t="s">
        <v>30</v>
      </c>
    </row>
    <row r="4" spans="1:1" x14ac:dyDescent="0.25">
      <c r="A4" t="s">
        <v>31</v>
      </c>
    </row>
    <row r="5" spans="1:1" x14ac:dyDescent="0.25">
      <c r="A5" t="s">
        <v>32</v>
      </c>
    </row>
    <row r="6" spans="1:1" x14ac:dyDescent="0.25">
      <c r="A6" t="s">
        <v>33</v>
      </c>
    </row>
    <row r="7" spans="1:1" x14ac:dyDescent="0.25">
      <c r="A7" t="s">
        <v>34</v>
      </c>
    </row>
    <row r="8" spans="1:1" x14ac:dyDescent="0.25">
      <c r="A8" t="s">
        <v>35</v>
      </c>
    </row>
    <row r="9" spans="1:1" x14ac:dyDescent="0.25">
      <c r="A9" t="s">
        <v>36</v>
      </c>
    </row>
    <row r="10" spans="1:1" x14ac:dyDescent="0.25">
      <c r="A10" t="s">
        <v>37</v>
      </c>
    </row>
    <row r="11" spans="1:1" x14ac:dyDescent="0.25">
      <c r="A11" t="s">
        <v>38</v>
      </c>
    </row>
    <row r="12" spans="1:1" x14ac:dyDescent="0.25">
      <c r="A12" t="s">
        <v>39</v>
      </c>
    </row>
    <row r="13" spans="1:1" x14ac:dyDescent="0.25">
      <c r="A13" t="s">
        <v>40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Drabesch, Roland</cp:lastModifiedBy>
  <dcterms:created xsi:type="dcterms:W3CDTF">2018-03-28T08:08:58Z</dcterms:created>
  <dcterms:modified xsi:type="dcterms:W3CDTF">2019-03-01T10:41:54Z</dcterms:modified>
</cp:coreProperties>
</file>